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600" windowHeight="8190" tabRatio="648" activeTab="2"/>
  </bookViews>
  <sheets>
    <sheet name="Introduction" sheetId="1" r:id="rId1"/>
    <sheet name="MAT-CM2" sheetId="2" r:id="rId2"/>
    <sheet name="Profil classe" sheetId="4" r:id="rId3"/>
    <sheet name="Profil élève" sheetId="5" r:id="rId4"/>
    <sheet name="Bilan élève MAT CM2" sheetId="6" r:id="rId5"/>
    <sheet name="Graphique" sheetId="9" r:id="rId6"/>
  </sheets>
  <definedNames>
    <definedName name="codes">'MAT-CM2'!$BK$6:$BK$8</definedName>
  </definedNames>
  <calcPr calcId="145621"/>
</workbook>
</file>

<file path=xl/calcChain.xml><?xml version="1.0" encoding="utf-8"?>
<calcChain xmlns="http://schemas.openxmlformats.org/spreadsheetml/2006/main">
  <c r="AM16" i="2" l="1"/>
  <c r="AN16" i="2"/>
  <c r="AO16" i="2" s="1"/>
  <c r="AQ16" i="2"/>
  <c r="AR16" i="2"/>
  <c r="AS16" i="2" s="1"/>
  <c r="AT16" i="2"/>
  <c r="AV16" i="2"/>
  <c r="AW16" i="2" s="1"/>
  <c r="AX16" i="2"/>
  <c r="AZ16" i="2"/>
  <c r="BA16" i="2" s="1"/>
  <c r="BB16" i="2"/>
  <c r="BD16" i="2"/>
  <c r="BE16" i="2" s="1"/>
  <c r="BF16" i="2"/>
  <c r="AM17" i="2"/>
  <c r="AN17" i="2"/>
  <c r="AO17" i="2" s="1"/>
  <c r="BH17" i="2" s="1"/>
  <c r="H18" i="4" s="1"/>
  <c r="L18" i="4" s="1"/>
  <c r="AQ17" i="2"/>
  <c r="AR17" i="2"/>
  <c r="AS17" i="2" s="1"/>
  <c r="AT17" i="2"/>
  <c r="AV17" i="2"/>
  <c r="AW17" i="2" s="1"/>
  <c r="AX17" i="2"/>
  <c r="AZ17" i="2"/>
  <c r="BA17" i="2" s="1"/>
  <c r="BB17" i="2"/>
  <c r="BD17" i="2"/>
  <c r="BE17" i="2" s="1"/>
  <c r="BF17" i="2"/>
  <c r="AR62" i="2"/>
  <c r="I18" i="4" s="1"/>
  <c r="AR70" i="2"/>
  <c r="I26" i="4" s="1"/>
  <c r="AR78" i="2"/>
  <c r="I34" i="4" s="1"/>
  <c r="AR7" i="2"/>
  <c r="AS7" i="2" s="1"/>
  <c r="AT7" i="2"/>
  <c r="AV7" i="2"/>
  <c r="AW7" i="2" s="1"/>
  <c r="AX7" i="2"/>
  <c r="AZ7" i="2"/>
  <c r="BA7" i="2" s="1"/>
  <c r="BB7" i="2"/>
  <c r="BD7" i="2"/>
  <c r="BF7" i="2"/>
  <c r="AR8" i="2"/>
  <c r="AT8" i="2"/>
  <c r="AS8" i="2"/>
  <c r="AV8" i="2"/>
  <c r="AW8" i="2"/>
  <c r="E9" i="4" s="1"/>
  <c r="AY8" i="2"/>
  <c r="AX8" i="2"/>
  <c r="AZ8" i="2"/>
  <c r="BA8" i="2"/>
  <c r="F9" i="4" s="1"/>
  <c r="BC8" i="2"/>
  <c r="BB8" i="2"/>
  <c r="BD8" i="2"/>
  <c r="BE8" i="2"/>
  <c r="G9" i="4" s="1"/>
  <c r="BG8" i="2"/>
  <c r="BF8" i="2"/>
  <c r="AR9" i="2"/>
  <c r="AS9" i="2"/>
  <c r="D10" i="4" s="1"/>
  <c r="AU9" i="2"/>
  <c r="AT9" i="2"/>
  <c r="AV9" i="2"/>
  <c r="AW9" i="2"/>
  <c r="E10" i="4" s="1"/>
  <c r="AY9" i="2"/>
  <c r="AX9" i="2"/>
  <c r="AZ9" i="2"/>
  <c r="BA9" i="2"/>
  <c r="F10" i="4" s="1"/>
  <c r="BC9" i="2"/>
  <c r="BB9" i="2"/>
  <c r="BD9" i="2"/>
  <c r="BE9" i="2"/>
  <c r="G10" i="4" s="1"/>
  <c r="BG9" i="2"/>
  <c r="BF9" i="2"/>
  <c r="AR10" i="2"/>
  <c r="AT10" i="2"/>
  <c r="AV10" i="2"/>
  <c r="AW10" i="2" s="1"/>
  <c r="AX10" i="2"/>
  <c r="AZ10" i="2"/>
  <c r="BB10" i="2"/>
  <c r="BD10" i="2"/>
  <c r="BE10" i="2"/>
  <c r="G11" i="4" s="1"/>
  <c r="BG10" i="2"/>
  <c r="BF10" i="2"/>
  <c r="AR11" i="2"/>
  <c r="AT11" i="2"/>
  <c r="AV11" i="2"/>
  <c r="AW11" i="2" s="1"/>
  <c r="AX11" i="2"/>
  <c r="AZ11" i="2"/>
  <c r="BA11" i="2" s="1"/>
  <c r="F12" i="4" s="1"/>
  <c r="BB11" i="2"/>
  <c r="BD11" i="2"/>
  <c r="BF11" i="2"/>
  <c r="AR12" i="2"/>
  <c r="AS12" i="2" s="1"/>
  <c r="AT12" i="2"/>
  <c r="AV12" i="2"/>
  <c r="AX12" i="2"/>
  <c r="AZ12" i="2"/>
  <c r="BA12" i="2"/>
  <c r="BB12" i="2"/>
  <c r="BD12" i="2"/>
  <c r="BE12" i="2"/>
  <c r="BF12" i="2"/>
  <c r="AR13" i="2"/>
  <c r="AT13" i="2"/>
  <c r="AV13" i="2"/>
  <c r="AW13" i="2" s="1"/>
  <c r="AX13" i="2"/>
  <c r="AZ13" i="2"/>
  <c r="BA13" i="2" s="1"/>
  <c r="BB13" i="2"/>
  <c r="BD13" i="2"/>
  <c r="BE13" i="2" s="1"/>
  <c r="BF13" i="2"/>
  <c r="AR14" i="2"/>
  <c r="AT14" i="2"/>
  <c r="AV14" i="2"/>
  <c r="AW14" i="2" s="1"/>
  <c r="AX14" i="2"/>
  <c r="AZ14" i="2"/>
  <c r="BA14" i="2" s="1"/>
  <c r="BB14" i="2"/>
  <c r="BD14" i="2"/>
  <c r="BF14" i="2"/>
  <c r="AR15" i="2"/>
  <c r="AS15" i="2" s="1"/>
  <c r="D16" i="4" s="1"/>
  <c r="AT15" i="2"/>
  <c r="AV15" i="2"/>
  <c r="AW15" i="2" s="1"/>
  <c r="AX15" i="2"/>
  <c r="AZ15" i="2"/>
  <c r="BB15" i="2"/>
  <c r="BD15" i="2"/>
  <c r="BE15" i="2" s="1"/>
  <c r="BF15" i="2"/>
  <c r="AR18" i="2"/>
  <c r="AS18" i="2" s="1"/>
  <c r="AT18" i="2"/>
  <c r="AV18" i="2"/>
  <c r="AW18" i="2"/>
  <c r="AX18" i="2"/>
  <c r="AZ18" i="2"/>
  <c r="BA18" i="2" s="1"/>
  <c r="BB18" i="2"/>
  <c r="BD18" i="2"/>
  <c r="BE18" i="2" s="1"/>
  <c r="BF18" i="2"/>
  <c r="AR19" i="2"/>
  <c r="AS19" i="2" s="1"/>
  <c r="AT19" i="2"/>
  <c r="AV19" i="2"/>
  <c r="AW19" i="2"/>
  <c r="AX19" i="2"/>
  <c r="AZ19" i="2"/>
  <c r="BA19" i="2" s="1"/>
  <c r="BB19" i="2"/>
  <c r="BD19" i="2"/>
  <c r="BE19" i="2" s="1"/>
  <c r="BF19" i="2"/>
  <c r="AR20" i="2"/>
  <c r="AS20" i="2" s="1"/>
  <c r="AT20" i="2"/>
  <c r="AV20" i="2"/>
  <c r="AW20" i="2"/>
  <c r="AX20" i="2"/>
  <c r="AZ20" i="2"/>
  <c r="BA20" i="2" s="1"/>
  <c r="BB20" i="2"/>
  <c r="BD20" i="2"/>
  <c r="BE20" i="2" s="1"/>
  <c r="BF20" i="2"/>
  <c r="AR21" i="2"/>
  <c r="AS21" i="2" s="1"/>
  <c r="AT21" i="2"/>
  <c r="AV21" i="2"/>
  <c r="AW21" i="2"/>
  <c r="AX21" i="2"/>
  <c r="AZ21" i="2"/>
  <c r="BA21" i="2"/>
  <c r="BB21" i="2"/>
  <c r="BD21" i="2"/>
  <c r="BE21" i="2" s="1"/>
  <c r="BF21" i="2"/>
  <c r="AR22" i="2"/>
  <c r="AS22" i="2" s="1"/>
  <c r="AT22" i="2"/>
  <c r="AV22" i="2"/>
  <c r="AW22" i="2"/>
  <c r="AX22" i="2"/>
  <c r="AZ22" i="2"/>
  <c r="BA22" i="2"/>
  <c r="BB22" i="2"/>
  <c r="BD22" i="2"/>
  <c r="BE22" i="2" s="1"/>
  <c r="BF22" i="2"/>
  <c r="AR23" i="2"/>
  <c r="AS23" i="2" s="1"/>
  <c r="AT23" i="2"/>
  <c r="AV23" i="2"/>
  <c r="AW23" i="2"/>
  <c r="AX23" i="2"/>
  <c r="AZ23" i="2"/>
  <c r="BA23" i="2"/>
  <c r="BB23" i="2"/>
  <c r="BD23" i="2"/>
  <c r="BE23" i="2" s="1"/>
  <c r="BF23" i="2"/>
  <c r="AR24" i="2"/>
  <c r="AS24" i="2" s="1"/>
  <c r="AT24" i="2"/>
  <c r="AV24" i="2"/>
  <c r="AW24" i="2"/>
  <c r="AX24" i="2"/>
  <c r="AZ24" i="2"/>
  <c r="BA24" i="2"/>
  <c r="BB24" i="2"/>
  <c r="BD24" i="2"/>
  <c r="BE24" i="2" s="1"/>
  <c r="BF24" i="2"/>
  <c r="AR25" i="2"/>
  <c r="AS25" i="2" s="1"/>
  <c r="AT25" i="2"/>
  <c r="AV25" i="2"/>
  <c r="AW25" i="2"/>
  <c r="AX25" i="2"/>
  <c r="AZ25" i="2"/>
  <c r="BA25" i="2"/>
  <c r="BB25" i="2"/>
  <c r="BD25" i="2"/>
  <c r="BE25" i="2" s="1"/>
  <c r="BF25" i="2"/>
  <c r="AR26" i="2"/>
  <c r="AS26" i="2" s="1"/>
  <c r="AT26" i="2"/>
  <c r="AV26" i="2"/>
  <c r="AW26" i="2"/>
  <c r="AX26" i="2"/>
  <c r="AZ26" i="2"/>
  <c r="BA26" i="2"/>
  <c r="BB26" i="2"/>
  <c r="BD26" i="2"/>
  <c r="BE26" i="2" s="1"/>
  <c r="BF26" i="2"/>
  <c r="AR27" i="2"/>
  <c r="AS27" i="2" s="1"/>
  <c r="AT27" i="2"/>
  <c r="AV27" i="2"/>
  <c r="AW27" i="2"/>
  <c r="AX27" i="2"/>
  <c r="AZ27" i="2"/>
  <c r="BA27" i="2"/>
  <c r="BB27" i="2"/>
  <c r="BD27" i="2"/>
  <c r="BE27" i="2" s="1"/>
  <c r="BF27" i="2"/>
  <c r="AR28" i="2"/>
  <c r="AS28" i="2" s="1"/>
  <c r="AT28" i="2"/>
  <c r="AV28" i="2"/>
  <c r="AW28" i="2"/>
  <c r="AX28" i="2"/>
  <c r="AZ28" i="2"/>
  <c r="BA28" i="2"/>
  <c r="BB28" i="2"/>
  <c r="BD28" i="2"/>
  <c r="BE28" i="2" s="1"/>
  <c r="BF28" i="2"/>
  <c r="AR29" i="2"/>
  <c r="AS29" i="2" s="1"/>
  <c r="AT29" i="2"/>
  <c r="AV29" i="2"/>
  <c r="AW29" i="2"/>
  <c r="AX29" i="2"/>
  <c r="AZ29" i="2"/>
  <c r="BA29" i="2"/>
  <c r="BB29" i="2"/>
  <c r="BD29" i="2"/>
  <c r="BE29" i="2" s="1"/>
  <c r="BF29" i="2"/>
  <c r="AR30" i="2"/>
  <c r="AS30" i="2" s="1"/>
  <c r="AT30" i="2"/>
  <c r="AV30" i="2"/>
  <c r="AW30" i="2"/>
  <c r="AX30" i="2"/>
  <c r="AZ30" i="2"/>
  <c r="BA30" i="2"/>
  <c r="BB30" i="2"/>
  <c r="BD30" i="2"/>
  <c r="BE30" i="2" s="1"/>
  <c r="BF30" i="2"/>
  <c r="AR31" i="2"/>
  <c r="AS31" i="2" s="1"/>
  <c r="AT31" i="2"/>
  <c r="AV31" i="2"/>
  <c r="AW31" i="2"/>
  <c r="AX31" i="2"/>
  <c r="AZ31" i="2"/>
  <c r="BA31" i="2"/>
  <c r="BB31" i="2"/>
  <c r="BD31" i="2"/>
  <c r="BE31" i="2"/>
  <c r="BF31" i="2"/>
  <c r="AR32" i="2"/>
  <c r="AS32" i="2"/>
  <c r="AT32" i="2"/>
  <c r="AV32" i="2"/>
  <c r="AW32" i="2"/>
  <c r="AX32" i="2"/>
  <c r="AZ32" i="2"/>
  <c r="BA32" i="2"/>
  <c r="BB32" i="2"/>
  <c r="BD32" i="2"/>
  <c r="BE32" i="2"/>
  <c r="BF32" i="2"/>
  <c r="AR33" i="2"/>
  <c r="AS33" i="2"/>
  <c r="AT33" i="2"/>
  <c r="AV33" i="2"/>
  <c r="AW33" i="2"/>
  <c r="AX33" i="2"/>
  <c r="AZ33" i="2"/>
  <c r="BA33" i="2"/>
  <c r="BB33" i="2"/>
  <c r="BD33" i="2"/>
  <c r="BE33" i="2"/>
  <c r="BF33" i="2"/>
  <c r="AR34" i="2"/>
  <c r="AS34" i="2"/>
  <c r="AT34" i="2"/>
  <c r="AV34" i="2"/>
  <c r="AW34" i="2"/>
  <c r="AX34" i="2"/>
  <c r="AZ34" i="2"/>
  <c r="BA34" i="2"/>
  <c r="BB34" i="2"/>
  <c r="BD34" i="2"/>
  <c r="BE34" i="2"/>
  <c r="BF34" i="2"/>
  <c r="AR35" i="2"/>
  <c r="AS35" i="2"/>
  <c r="AT35" i="2"/>
  <c r="AV35" i="2"/>
  <c r="AW35" i="2"/>
  <c r="AX35" i="2"/>
  <c r="AZ35" i="2"/>
  <c r="BA35" i="2"/>
  <c r="BB35" i="2"/>
  <c r="BD35" i="2"/>
  <c r="BE35" i="2"/>
  <c r="BF35" i="2"/>
  <c r="AR36" i="2"/>
  <c r="AS36" i="2"/>
  <c r="AT36" i="2"/>
  <c r="AV36" i="2"/>
  <c r="AW36" i="2"/>
  <c r="AX36" i="2"/>
  <c r="AZ36" i="2"/>
  <c r="BA36" i="2"/>
  <c r="BB36" i="2"/>
  <c r="BD36" i="2"/>
  <c r="BE36" i="2"/>
  <c r="BF36" i="2"/>
  <c r="AR37" i="2"/>
  <c r="AS37" i="2"/>
  <c r="AT37" i="2"/>
  <c r="AV37" i="2"/>
  <c r="AW37" i="2"/>
  <c r="AX37" i="2"/>
  <c r="AZ37" i="2"/>
  <c r="BA37" i="2"/>
  <c r="BB37" i="2"/>
  <c r="BD37" i="2"/>
  <c r="BE37" i="2"/>
  <c r="BF37" i="2"/>
  <c r="AR38" i="2"/>
  <c r="AS38" i="2"/>
  <c r="AT38" i="2"/>
  <c r="AV38" i="2"/>
  <c r="AW38" i="2"/>
  <c r="AX38" i="2"/>
  <c r="AZ38" i="2"/>
  <c r="BA38" i="2"/>
  <c r="BB38" i="2"/>
  <c r="BD38" i="2"/>
  <c r="BE38" i="2"/>
  <c r="BF38" i="2"/>
  <c r="AR39" i="2"/>
  <c r="AS39" i="2"/>
  <c r="AT39" i="2"/>
  <c r="AV39" i="2"/>
  <c r="AW39" i="2"/>
  <c r="AX39" i="2"/>
  <c r="AZ39" i="2"/>
  <c r="BA39" i="2"/>
  <c r="BB39" i="2"/>
  <c r="BD39" i="2"/>
  <c r="BE39" i="2"/>
  <c r="BF39" i="2"/>
  <c r="AR40" i="2"/>
  <c r="AS40" i="2"/>
  <c r="AT40" i="2"/>
  <c r="AV40" i="2"/>
  <c r="AW40" i="2"/>
  <c r="AX40" i="2"/>
  <c r="AZ40" i="2"/>
  <c r="BA40" i="2"/>
  <c r="BB40" i="2"/>
  <c r="BD40" i="2"/>
  <c r="BE40" i="2"/>
  <c r="BF40" i="2"/>
  <c r="BF6" i="2"/>
  <c r="BB6" i="2"/>
  <c r="AX6" i="2"/>
  <c r="BD6" i="2"/>
  <c r="BE6" i="2" s="1"/>
  <c r="G7" i="4" s="1"/>
  <c r="BG6" i="2"/>
  <c r="AZ6" i="2"/>
  <c r="BA6" i="2"/>
  <c r="F7" i="4" s="1"/>
  <c r="AV6" i="2"/>
  <c r="AW6" i="2" s="1"/>
  <c r="AT6" i="2"/>
  <c r="AR6" i="2"/>
  <c r="D2" i="6"/>
  <c r="D3" i="6"/>
  <c r="C18" i="5"/>
  <c r="W8" i="5" s="1"/>
  <c r="K3" i="5"/>
  <c r="K2" i="5"/>
  <c r="AH3" i="5"/>
  <c r="J3" i="4"/>
  <c r="D3" i="4"/>
  <c r="D2" i="4"/>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E42" i="2"/>
  <c r="F42" i="2"/>
  <c r="G42" i="2"/>
  <c r="H42" i="2"/>
  <c r="I42" i="2"/>
  <c r="J42" i="2"/>
  <c r="K42" i="2"/>
  <c r="L42" i="2"/>
  <c r="M42" i="2"/>
  <c r="N42" i="2"/>
  <c r="N47" i="2"/>
  <c r="N43" i="2"/>
  <c r="O42" i="2"/>
  <c r="P42" i="2"/>
  <c r="Q42" i="2"/>
  <c r="R42" i="2"/>
  <c r="S42" i="2"/>
  <c r="T42" i="2"/>
  <c r="U42" i="2"/>
  <c r="V42" i="2"/>
  <c r="W42" i="2"/>
  <c r="X42" i="2"/>
  <c r="X47" i="2" s="1"/>
  <c r="Y42" i="2"/>
  <c r="Z42" i="2"/>
  <c r="AA42" i="2"/>
  <c r="AB42" i="2"/>
  <c r="AC42" i="2"/>
  <c r="AD42" i="2"/>
  <c r="AD47" i="2"/>
  <c r="AE42" i="2"/>
  <c r="AF42" i="2"/>
  <c r="AG42" i="2"/>
  <c r="AH42" i="2"/>
  <c r="AI42" i="2"/>
  <c r="AJ42" i="2"/>
  <c r="AJ47" i="2" s="1"/>
  <c r="AK42" i="2"/>
  <c r="AL42" i="2"/>
  <c r="E41" i="2"/>
  <c r="F41" i="2"/>
  <c r="G41" i="2"/>
  <c r="H41" i="2"/>
  <c r="I41" i="2"/>
  <c r="J41" i="2"/>
  <c r="K41" i="2"/>
  <c r="K47" i="2"/>
  <c r="L41" i="2"/>
  <c r="M41" i="2"/>
  <c r="N41" i="2"/>
  <c r="O41" i="2"/>
  <c r="O47" i="2"/>
  <c r="O43" i="2" s="1"/>
  <c r="P41" i="2"/>
  <c r="P47" i="2" s="1"/>
  <c r="P43" i="2" s="1"/>
  <c r="Q41" i="2"/>
  <c r="R41" i="2"/>
  <c r="S41" i="2"/>
  <c r="S47" i="2"/>
  <c r="S43" i="2"/>
  <c r="S48" i="2" s="1"/>
  <c r="T41" i="2"/>
  <c r="T47" i="2" s="1"/>
  <c r="T43" i="2" s="1"/>
  <c r="T48" i="2" s="1"/>
  <c r="U41" i="2"/>
  <c r="U47" i="2" s="1"/>
  <c r="U43" i="2" s="1"/>
  <c r="V41" i="2"/>
  <c r="W41" i="2"/>
  <c r="W47" i="2"/>
  <c r="W43" i="2" s="1"/>
  <c r="X41" i="2"/>
  <c r="X43" i="2"/>
  <c r="X48" i="2" s="1"/>
  <c r="X56" i="2" s="1"/>
  <c r="Y41" i="2"/>
  <c r="Z41" i="2"/>
  <c r="AA41" i="2"/>
  <c r="AA47" i="2" s="1"/>
  <c r="AA43" i="2" s="1"/>
  <c r="AB41" i="2"/>
  <c r="AB47" i="2"/>
  <c r="AB43" i="2" s="1"/>
  <c r="AB48" i="2" s="1"/>
  <c r="AB70" i="2" s="1"/>
  <c r="AC41" i="2"/>
  <c r="AC47" i="2" s="1"/>
  <c r="AC43" i="2" s="1"/>
  <c r="AD41" i="2"/>
  <c r="AE41" i="2"/>
  <c r="AF41" i="2"/>
  <c r="AF47" i="2"/>
  <c r="AF43" i="2"/>
  <c r="AF48" i="2" s="1"/>
  <c r="AG41" i="2"/>
  <c r="AH41" i="2"/>
  <c r="AI41" i="2"/>
  <c r="AI47" i="2" s="1"/>
  <c r="AI43" i="2" s="1"/>
  <c r="AI48" i="2" s="1"/>
  <c r="AI70" i="2" s="1"/>
  <c r="AJ41" i="2"/>
  <c r="AJ43" i="2"/>
  <c r="AJ48" i="2" s="1"/>
  <c r="AK41" i="2"/>
  <c r="AL41" i="2"/>
  <c r="AL47" i="2" s="1"/>
  <c r="AL43" i="2" s="1"/>
  <c r="AL48" i="2" s="1"/>
  <c r="D46" i="2"/>
  <c r="D41" i="2"/>
  <c r="D47" i="2" s="1"/>
  <c r="D43" i="2" s="1"/>
  <c r="AQ7" i="2"/>
  <c r="AQ8" i="2"/>
  <c r="AQ9" i="2"/>
  <c r="AQ10" i="2"/>
  <c r="AQ11" i="2"/>
  <c r="AQ12" i="2"/>
  <c r="AQ13" i="2"/>
  <c r="AQ14" i="2"/>
  <c r="AQ15" i="2"/>
  <c r="AQ18" i="2"/>
  <c r="AQ19" i="2"/>
  <c r="AQ20" i="2"/>
  <c r="AQ21" i="2"/>
  <c r="AQ22" i="2"/>
  <c r="AQ23" i="2"/>
  <c r="AQ24" i="2"/>
  <c r="AQ25" i="2"/>
  <c r="AQ26" i="2"/>
  <c r="AQ27" i="2"/>
  <c r="AQ28" i="2"/>
  <c r="AQ29" i="2"/>
  <c r="AQ30" i="2"/>
  <c r="AQ31" i="2"/>
  <c r="AQ32" i="2"/>
  <c r="AQ33" i="2"/>
  <c r="AQ34" i="2"/>
  <c r="AQ35" i="2"/>
  <c r="AQ36" i="2"/>
  <c r="AQ37" i="2"/>
  <c r="AQ38" i="2"/>
  <c r="AQ39" i="2"/>
  <c r="AQ40" i="2"/>
  <c r="AQ6" i="2"/>
  <c r="AM7" i="2"/>
  <c r="AM8" i="2"/>
  <c r="AM9" i="2"/>
  <c r="AM10" i="2"/>
  <c r="AM11" i="2"/>
  <c r="AM12" i="2"/>
  <c r="AM13" i="2"/>
  <c r="AM14" i="2"/>
  <c r="AM15" i="2"/>
  <c r="AM18" i="2"/>
  <c r="AM19" i="2"/>
  <c r="AM20" i="2"/>
  <c r="AM21" i="2"/>
  <c r="AM22" i="2"/>
  <c r="AM23" i="2"/>
  <c r="AM24" i="2"/>
  <c r="AM25" i="2"/>
  <c r="AM26" i="2"/>
  <c r="AM27" i="2"/>
  <c r="AM28" i="2"/>
  <c r="AM29" i="2"/>
  <c r="AM30" i="2"/>
  <c r="AM31" i="2"/>
  <c r="AM32" i="2"/>
  <c r="AM33" i="2"/>
  <c r="AM34" i="2"/>
  <c r="AM35" i="2"/>
  <c r="AM36" i="2"/>
  <c r="AM37" i="2"/>
  <c r="AM38" i="2"/>
  <c r="AM39" i="2"/>
  <c r="AM40" i="2"/>
  <c r="AM6" i="2"/>
  <c r="C47" i="6"/>
  <c r="G25" i="6" s="1"/>
  <c r="H25" i="6" s="1"/>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AN6" i="2"/>
  <c r="AN7" i="2"/>
  <c r="AO7" i="2" s="1"/>
  <c r="AN8" i="2"/>
  <c r="AO8" i="2" s="1"/>
  <c r="C3" i="9" s="1"/>
  <c r="AN9" i="2"/>
  <c r="AO9" i="2" s="1"/>
  <c r="AN10" i="2"/>
  <c r="AO10" i="2" s="1"/>
  <c r="AN11" i="2"/>
  <c r="AO11" i="2" s="1"/>
  <c r="AN12" i="2"/>
  <c r="AO12" i="2" s="1"/>
  <c r="AP12" i="2" s="1"/>
  <c r="AN13" i="2"/>
  <c r="AO13" i="2" s="1"/>
  <c r="AN14" i="2"/>
  <c r="AO14" i="2" s="1"/>
  <c r="BH14" i="2" s="1"/>
  <c r="H15" i="4" s="1"/>
  <c r="L15" i="4" s="1"/>
  <c r="AN15" i="2"/>
  <c r="AO15" i="2" s="1"/>
  <c r="AN18" i="2"/>
  <c r="AO18" i="2" s="1"/>
  <c r="AP18" i="2" s="1"/>
  <c r="BH18" i="2"/>
  <c r="H19" i="4" s="1"/>
  <c r="L19" i="4" s="1"/>
  <c r="AN19" i="2"/>
  <c r="AO19" i="2" s="1"/>
  <c r="AP19" i="2" s="1"/>
  <c r="AN20" i="2"/>
  <c r="AO20" i="2" s="1"/>
  <c r="BH20" i="2" s="1"/>
  <c r="H21" i="4" s="1"/>
  <c r="L21" i="4" s="1"/>
  <c r="AN21" i="2"/>
  <c r="AO21" i="2" s="1"/>
  <c r="AN22" i="2"/>
  <c r="AO22" i="2" s="1"/>
  <c r="AN23" i="2"/>
  <c r="AO23" i="2" s="1"/>
  <c r="AP23" i="2" s="1"/>
  <c r="AN24" i="2"/>
  <c r="AO24" i="2" s="1"/>
  <c r="BH24" i="2" s="1"/>
  <c r="H25" i="4" s="1"/>
  <c r="L25" i="4" s="1"/>
  <c r="AN25" i="2"/>
  <c r="AO25" i="2" s="1"/>
  <c r="AN26" i="2"/>
  <c r="AO26" i="2" s="1"/>
  <c r="AP26" i="2"/>
  <c r="AN27" i="2"/>
  <c r="AO27" i="2" s="1"/>
  <c r="BH27" i="2" s="1"/>
  <c r="H28" i="4" s="1"/>
  <c r="L28" i="4" s="1"/>
  <c r="AN28" i="2"/>
  <c r="AO28" i="2" s="1"/>
  <c r="AN29" i="2"/>
  <c r="AO29" i="2" s="1"/>
  <c r="AN30" i="2"/>
  <c r="AO30" i="2" s="1"/>
  <c r="BH30" i="2" s="1"/>
  <c r="H31" i="4" s="1"/>
  <c r="L31" i="4" s="1"/>
  <c r="AN31" i="2"/>
  <c r="AO31" i="2" s="1"/>
  <c r="AN32" i="2"/>
  <c r="AO32" i="2" s="1"/>
  <c r="AN33" i="2"/>
  <c r="AO33" i="2" s="1"/>
  <c r="AN34" i="2"/>
  <c r="AO34" i="2" s="1"/>
  <c r="AN35" i="2"/>
  <c r="AO35" i="2" s="1"/>
  <c r="BH35" i="2" s="1"/>
  <c r="H36" i="4" s="1"/>
  <c r="L36" i="4" s="1"/>
  <c r="AN36" i="2"/>
  <c r="AO36" i="2" s="1"/>
  <c r="BH36" i="2"/>
  <c r="H37" i="4" s="1"/>
  <c r="L37" i="4" s="1"/>
  <c r="AN37" i="2"/>
  <c r="AO37" i="2" s="1"/>
  <c r="AN38" i="2"/>
  <c r="AO38" i="2" s="1"/>
  <c r="BH38" i="2"/>
  <c r="H39" i="4" s="1"/>
  <c r="L39" i="4" s="1"/>
  <c r="AN39" i="2"/>
  <c r="AO39" i="2" s="1"/>
  <c r="AN40" i="2"/>
  <c r="AO40" i="2" s="1"/>
  <c r="BH40" i="2"/>
  <c r="H41" i="4" s="1"/>
  <c r="L41" i="4" s="1"/>
  <c r="A41" i="2"/>
  <c r="B41" i="2" s="1"/>
  <c r="D42" i="2"/>
  <c r="A51" i="2"/>
  <c r="B51" i="2"/>
  <c r="A52" i="2"/>
  <c r="B52" i="2"/>
  <c r="A53" i="2"/>
  <c r="B53" i="2"/>
  <c r="A54" i="2"/>
  <c r="B54" i="2"/>
  <c r="A55" i="2"/>
  <c r="B55" i="2"/>
  <c r="A56" i="2"/>
  <c r="B56" i="2"/>
  <c r="A57" i="2"/>
  <c r="B57" i="2"/>
  <c r="A58" i="2"/>
  <c r="B58" i="2"/>
  <c r="A59" i="2"/>
  <c r="B59" i="2"/>
  <c r="AR59" i="2" s="1"/>
  <c r="I15" i="4" s="1"/>
  <c r="A60" i="2"/>
  <c r="B60" i="2"/>
  <c r="A61" i="2"/>
  <c r="B61" i="2"/>
  <c r="AR61" i="2"/>
  <c r="I17" i="4"/>
  <c r="A62" i="2"/>
  <c r="B62" i="2"/>
  <c r="A63" i="2"/>
  <c r="B63" i="2"/>
  <c r="AR63" i="2" s="1"/>
  <c r="I19" i="4" s="1"/>
  <c r="A64" i="2"/>
  <c r="B64" i="2"/>
  <c r="AR64" i="2" s="1"/>
  <c r="I20" i="4" s="1"/>
  <c r="A65" i="2"/>
  <c r="B65" i="2"/>
  <c r="AR65" i="2" s="1"/>
  <c r="I21" i="4" s="1"/>
  <c r="A66" i="2"/>
  <c r="B66" i="2"/>
  <c r="AR66" i="2" s="1"/>
  <c r="I22" i="4" s="1"/>
  <c r="A67" i="2"/>
  <c r="B67" i="2"/>
  <c r="AR67" i="2" s="1"/>
  <c r="I23" i="4" s="1"/>
  <c r="A68" i="2"/>
  <c r="B68" i="2"/>
  <c r="AR68" i="2" s="1"/>
  <c r="I24" i="4" s="1"/>
  <c r="A69" i="2"/>
  <c r="B69" i="2"/>
  <c r="AR69" i="2" s="1"/>
  <c r="I25" i="4" s="1"/>
  <c r="A70" i="2"/>
  <c r="B70" i="2"/>
  <c r="A71" i="2"/>
  <c r="B71" i="2"/>
  <c r="AR71" i="2" s="1"/>
  <c r="I27" i="4" s="1"/>
  <c r="A72" i="2"/>
  <c r="B72" i="2"/>
  <c r="AR72" i="2" s="1"/>
  <c r="I28" i="4" s="1"/>
  <c r="A73" i="2"/>
  <c r="B73" i="2"/>
  <c r="AR73" i="2" s="1"/>
  <c r="I29" i="4" s="1"/>
  <c r="A74" i="2"/>
  <c r="B74" i="2"/>
  <c r="AR74" i="2" s="1"/>
  <c r="I30" i="4" s="1"/>
  <c r="A75" i="2"/>
  <c r="B75" i="2"/>
  <c r="AR75" i="2" s="1"/>
  <c r="I31" i="4" s="1"/>
  <c r="A76" i="2"/>
  <c r="B76" i="2"/>
  <c r="AR76" i="2" s="1"/>
  <c r="I32" i="4" s="1"/>
  <c r="A77" i="2"/>
  <c r="B77" i="2"/>
  <c r="AR77" i="2" s="1"/>
  <c r="I33" i="4" s="1"/>
  <c r="A78" i="2"/>
  <c r="B78" i="2"/>
  <c r="A79" i="2"/>
  <c r="B79" i="2"/>
  <c r="AR79" i="2" s="1"/>
  <c r="I35" i="4" s="1"/>
  <c r="A80" i="2"/>
  <c r="B80" i="2"/>
  <c r="AR80" i="2" s="1"/>
  <c r="I36" i="4" s="1"/>
  <c r="A81" i="2"/>
  <c r="B81" i="2"/>
  <c r="AR81" i="2" s="1"/>
  <c r="I37" i="4" s="1"/>
  <c r="A82" i="2"/>
  <c r="B82" i="2"/>
  <c r="AR82" i="2" s="1"/>
  <c r="I38" i="4" s="1"/>
  <c r="A83" i="2"/>
  <c r="B83" i="2"/>
  <c r="AR83" i="2" s="1"/>
  <c r="I39" i="4" s="1"/>
  <c r="A84" i="2"/>
  <c r="B84" i="2"/>
  <c r="AR84" i="2" s="1"/>
  <c r="I40" i="4" s="1"/>
  <c r="A85" i="2"/>
  <c r="B85" i="2"/>
  <c r="AR85" i="2" s="1"/>
  <c r="I41" i="4" s="1"/>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C50" i="5"/>
  <c r="AN78" i="5"/>
  <c r="AO78" i="5"/>
  <c r="AM78" i="5"/>
  <c r="AV14" i="5"/>
  <c r="AN77" i="5"/>
  <c r="AP28" i="2"/>
  <c r="BH28" i="2"/>
  <c r="H29" i="4" s="1"/>
  <c r="L29" i="4" s="1"/>
  <c r="AP20" i="2"/>
  <c r="BH22" i="2"/>
  <c r="H23" i="4" s="1"/>
  <c r="L23" i="4" s="1"/>
  <c r="AP22" i="2"/>
  <c r="AP30" i="2"/>
  <c r="AP24" i="2"/>
  <c r="BH26" i="2"/>
  <c r="H27" i="4" s="1"/>
  <c r="L27" i="4" s="1"/>
  <c r="AP38" i="2"/>
  <c r="BH25" i="2"/>
  <c r="H26" i="4" s="1"/>
  <c r="L26" i="4" s="1"/>
  <c r="AP25" i="2"/>
  <c r="AP31" i="2"/>
  <c r="BH31" i="2"/>
  <c r="H32" i="4" s="1"/>
  <c r="L32" i="4" s="1"/>
  <c r="AP33" i="2"/>
  <c r="BH33" i="2"/>
  <c r="H34" i="4" s="1"/>
  <c r="L34" i="4" s="1"/>
  <c r="AP27" i="2"/>
  <c r="BH19" i="2"/>
  <c r="H20" i="4" s="1"/>
  <c r="L20" i="4" s="1"/>
  <c r="AP34" i="2"/>
  <c r="BH34" i="2"/>
  <c r="H35" i="4" s="1"/>
  <c r="L35" i="4" s="1"/>
  <c r="BH23" i="2"/>
  <c r="H24" i="4" s="1"/>
  <c r="L24" i="4" s="1"/>
  <c r="AP40" i="2"/>
  <c r="BH29" i="2"/>
  <c r="H30" i="4" s="1"/>
  <c r="L30" i="4" s="1"/>
  <c r="AP29" i="2"/>
  <c r="AI8" i="5"/>
  <c r="AP36" i="2"/>
  <c r="AP32" i="2"/>
  <c r="BH32" i="2"/>
  <c r="H33" i="4" s="1"/>
  <c r="L33" i="4" s="1"/>
  <c r="G13" i="6"/>
  <c r="H13" i="6" s="1"/>
  <c r="BA10" i="2"/>
  <c r="AP15" i="2"/>
  <c r="X79" i="2"/>
  <c r="AH47" i="2"/>
  <c r="AH43" i="2" s="1"/>
  <c r="AP16" i="2"/>
  <c r="BH16" i="2"/>
  <c r="H17" i="4" s="1"/>
  <c r="L17" i="4" s="1"/>
  <c r="AP17" i="2"/>
  <c r="AK47" i="2"/>
  <c r="AK43" i="2" s="1"/>
  <c r="AK48" i="2"/>
  <c r="AG47" i="2"/>
  <c r="AG43" i="2" s="1"/>
  <c r="AG48" i="2" s="1"/>
  <c r="AE47" i="2"/>
  <c r="AE43" i="2" s="1"/>
  <c r="AE48" i="2" s="1"/>
  <c r="BA15" i="2"/>
  <c r="F16" i="4" s="1"/>
  <c r="BC15" i="2"/>
  <c r="AS14" i="2"/>
  <c r="D15" i="4" s="1"/>
  <c r="AU14" i="2"/>
  <c r="O48" i="2"/>
  <c r="O74" i="2" s="1"/>
  <c r="BE14" i="2"/>
  <c r="G15" i="4" s="1"/>
  <c r="AC48" i="2"/>
  <c r="AC70" i="2" s="1"/>
  <c r="AD43" i="2"/>
  <c r="AD48" i="2" s="1"/>
  <c r="BH12" i="2"/>
  <c r="H13" i="4" s="1"/>
  <c r="L13" i="4" s="1"/>
  <c r="W48" i="2"/>
  <c r="W63" i="2" s="1"/>
  <c r="AW12" i="2"/>
  <c r="Y47" i="2"/>
  <c r="Y43" i="2"/>
  <c r="Y48" i="2"/>
  <c r="AA48" i="2"/>
  <c r="BC11" i="2"/>
  <c r="U48" i="2"/>
  <c r="U70" i="2" s="1"/>
  <c r="P48" i="2"/>
  <c r="P62" i="2"/>
  <c r="N48" i="2"/>
  <c r="AS11" i="2"/>
  <c r="Z47" i="2"/>
  <c r="Z43" i="2"/>
  <c r="Z48" i="2" s="1"/>
  <c r="M47" i="2"/>
  <c r="M43" i="2"/>
  <c r="M48" i="2"/>
  <c r="I47" i="2"/>
  <c r="I43" i="2" s="1"/>
  <c r="I48" i="2" s="1"/>
  <c r="O79" i="2"/>
  <c r="Q47" i="2"/>
  <c r="Q43" i="2" s="1"/>
  <c r="BH9" i="2"/>
  <c r="H10" i="4" s="1"/>
  <c r="L10" i="4" s="1"/>
  <c r="J47" i="2"/>
  <c r="J43" i="2" s="1"/>
  <c r="J48" i="2" s="1"/>
  <c r="K43" i="2"/>
  <c r="K48" i="2" s="1"/>
  <c r="K62" i="2" s="1"/>
  <c r="BH7" i="2"/>
  <c r="H8" i="4" s="1"/>
  <c r="L8" i="4" s="1"/>
  <c r="E47" i="2"/>
  <c r="E43" i="2"/>
  <c r="G47" i="2"/>
  <c r="G43" i="2"/>
  <c r="G48" i="2"/>
  <c r="F47" i="2"/>
  <c r="F43" i="2" s="1"/>
  <c r="F48" i="2" s="1"/>
  <c r="F56" i="2"/>
  <c r="AO6" i="2"/>
  <c r="AS6" i="2"/>
  <c r="X55" i="2"/>
  <c r="O55" i="2"/>
  <c r="AC82" i="2"/>
  <c r="AC69" i="2"/>
  <c r="AI75" i="2"/>
  <c r="AI78" i="2"/>
  <c r="Z67" i="2"/>
  <c r="AP7" i="2"/>
  <c r="AI51" i="2"/>
  <c r="AI71" i="2"/>
  <c r="BE11" i="2"/>
  <c r="BE7" i="2"/>
  <c r="G8" i="4" s="1"/>
  <c r="BG7" i="2"/>
  <c r="AP10" i="2"/>
  <c r="BH10" i="2"/>
  <c r="H11" i="4" s="1"/>
  <c r="L11" i="4" s="1"/>
  <c r="AS13" i="2"/>
  <c r="D14" i="4" s="1"/>
  <c r="AU13" i="2"/>
  <c r="AS10" i="2"/>
  <c r="D11" i="4" s="1"/>
  <c r="AU10" i="2"/>
  <c r="D48" i="2"/>
  <c r="D64" i="2" s="1"/>
  <c r="D75" i="2"/>
  <c r="G23" i="6"/>
  <c r="H23" i="6" s="1"/>
  <c r="G43" i="6"/>
  <c r="H43" i="6" s="1"/>
  <c r="G29" i="6"/>
  <c r="H29" i="6" s="1"/>
  <c r="G33" i="6"/>
  <c r="H33" i="6" s="1"/>
  <c r="G21" i="6"/>
  <c r="H21" i="6" s="1"/>
  <c r="G24" i="6"/>
  <c r="H24" i="6" s="1"/>
  <c r="G30" i="6"/>
  <c r="H30" i="6" s="1"/>
  <c r="G8" i="6"/>
  <c r="H8" i="6" s="1"/>
  <c r="G31" i="6"/>
  <c r="H31" i="6" s="1"/>
  <c r="G27" i="6"/>
  <c r="H27" i="6" s="1"/>
  <c r="G37" i="6"/>
  <c r="H37" i="6" s="1"/>
  <c r="G41" i="6"/>
  <c r="H41" i="6" s="1"/>
  <c r="G35" i="6"/>
  <c r="H35" i="6" s="1"/>
  <c r="G22" i="6"/>
  <c r="H22" i="6" s="1"/>
  <c r="G10" i="6"/>
  <c r="H10" i="6" s="1"/>
  <c r="G32" i="6"/>
  <c r="H32" i="6" s="1"/>
  <c r="G40" i="6"/>
  <c r="H40" i="6" s="1"/>
  <c r="G36" i="6"/>
  <c r="H36" i="6" s="1"/>
  <c r="G14" i="6"/>
  <c r="H14" i="6" s="1"/>
  <c r="G39" i="6"/>
  <c r="H39" i="6" s="1"/>
  <c r="G34" i="6"/>
  <c r="H34" i="6" s="1"/>
  <c r="G11" i="6"/>
  <c r="H11" i="6" s="1"/>
  <c r="G20" i="6"/>
  <c r="H20" i="6" s="1"/>
  <c r="G15" i="6"/>
  <c r="H15" i="6" s="1"/>
  <c r="G6" i="6"/>
  <c r="H6" i="6" s="1"/>
  <c r="G9" i="6"/>
  <c r="H9" i="6" s="1"/>
  <c r="G12" i="6"/>
  <c r="H12" i="6" s="1"/>
  <c r="G26" i="6"/>
  <c r="H26" i="6" s="1"/>
  <c r="G16" i="6"/>
  <c r="H16" i="6" s="1"/>
  <c r="G7" i="6"/>
  <c r="H7" i="6" s="1"/>
  <c r="G17" i="6"/>
  <c r="H17" i="6" s="1"/>
  <c r="G42" i="6"/>
  <c r="H42" i="6" s="1"/>
  <c r="I8" i="5"/>
  <c r="G18" i="6"/>
  <c r="H18" i="6" s="1"/>
  <c r="S66" i="2"/>
  <c r="W55" i="2"/>
  <c r="AA63" i="2"/>
  <c r="U52" i="2"/>
  <c r="X82" i="2"/>
  <c r="AA60" i="2"/>
  <c r="M62" i="2"/>
  <c r="AG69" i="2"/>
  <c r="AC73" i="2"/>
  <c r="AC55" i="2"/>
  <c r="AC74" i="2"/>
  <c r="W76" i="2"/>
  <c r="W56" i="2"/>
  <c r="AA70" i="2"/>
  <c r="N66" i="2"/>
  <c r="S72" i="2"/>
  <c r="AA71" i="2"/>
  <c r="U53" i="2"/>
  <c r="AC81" i="2"/>
  <c r="AC58" i="2"/>
  <c r="AC60" i="2"/>
  <c r="AA69" i="2"/>
  <c r="AA73" i="2"/>
  <c r="AA78" i="2"/>
  <c r="U55" i="2"/>
  <c r="W77" i="2"/>
  <c r="W82" i="2"/>
  <c r="I80" i="2"/>
  <c r="I59" i="2"/>
  <c r="Z62" i="2"/>
  <c r="Z79" i="2"/>
  <c r="S61" i="2"/>
  <c r="S58" i="2"/>
  <c r="S68" i="2"/>
  <c r="S76" i="2"/>
  <c r="S78" i="2"/>
  <c r="U59" i="2"/>
  <c r="U61" i="2"/>
  <c r="U63" i="2"/>
  <c r="U69" i="2"/>
  <c r="U73" i="2"/>
  <c r="U56" i="2"/>
  <c r="U66" i="2"/>
  <c r="U78" i="2"/>
  <c r="U85" i="2"/>
  <c r="U72" i="2"/>
  <c r="U54" i="2"/>
  <c r="U81" i="2"/>
  <c r="U74" i="2"/>
  <c r="U84" i="2"/>
  <c r="P65" i="2"/>
  <c r="P82" i="2"/>
  <c r="P59" i="2"/>
  <c r="P73" i="2"/>
  <c r="P69" i="2"/>
  <c r="P79" i="2"/>
  <c r="Z56" i="2"/>
  <c r="Z75" i="2"/>
  <c r="M73" i="2"/>
  <c r="M77" i="2"/>
  <c r="I78" i="2"/>
  <c r="J61" i="2"/>
  <c r="M71" i="2"/>
  <c r="M66" i="2"/>
  <c r="J80" i="2"/>
  <c r="M78" i="2"/>
  <c r="M63" i="2"/>
  <c r="F75" i="2"/>
  <c r="AP9" i="2"/>
  <c r="G75" i="2"/>
  <c r="F60" i="2"/>
  <c r="F61" i="2"/>
  <c r="G57" i="2"/>
  <c r="G51" i="2"/>
  <c r="G62" i="2"/>
  <c r="F68" i="2"/>
  <c r="G83" i="2"/>
  <c r="G63" i="2"/>
  <c r="F52" i="2"/>
  <c r="G66" i="2"/>
  <c r="G59" i="2"/>
  <c r="AP6" i="2"/>
  <c r="F81" i="2"/>
  <c r="F53" i="2"/>
  <c r="F72" i="2"/>
  <c r="BH6" i="2"/>
  <c r="H7" i="4" s="1"/>
  <c r="L7" i="4" s="1"/>
  <c r="Y52" i="2"/>
  <c r="Y68" i="2"/>
  <c r="AP14" i="2"/>
  <c r="D58" i="2"/>
  <c r="D63" i="2"/>
  <c r="D73" i="2"/>
  <c r="D82" i="2"/>
  <c r="D62" i="2"/>
  <c r="AR56" i="2"/>
  <c r="I12" i="4"/>
  <c r="AR54" i="2"/>
  <c r="I10" i="4" s="1"/>
  <c r="AR55" i="2"/>
  <c r="I11" i="4"/>
  <c r="AR58" i="2"/>
  <c r="I14" i="4" s="1"/>
  <c r="AR52" i="2"/>
  <c r="I8" i="4"/>
  <c r="AR60" i="2"/>
  <c r="I16" i="4" s="1"/>
  <c r="AR51" i="2"/>
  <c r="I7" i="4"/>
  <c r="AR53" i="2"/>
  <c r="I9" i="4" s="1"/>
  <c r="AR57" i="2"/>
  <c r="I13" i="4"/>
  <c r="AK52" i="2"/>
  <c r="AK85" i="2"/>
  <c r="AK67" i="2"/>
  <c r="AK62" i="2"/>
  <c r="AK61" i="2"/>
  <c r="AK53" i="2"/>
  <c r="AK69" i="2"/>
  <c r="AK68" i="2"/>
  <c r="AK60" i="2"/>
  <c r="AK77" i="2"/>
  <c r="AK82" i="2"/>
  <c r="AK78" i="2"/>
  <c r="AK72" i="2"/>
  <c r="AK84" i="2"/>
  <c r="AK70" i="2"/>
  <c r="AK74" i="2"/>
  <c r="AK71" i="2"/>
  <c r="AK57" i="2"/>
  <c r="AK64" i="2"/>
  <c r="AK73" i="2"/>
  <c r="AK65" i="2"/>
  <c r="AK55" i="2"/>
  <c r="AK56" i="2"/>
  <c r="AK63" i="2"/>
  <c r="AK54" i="2"/>
  <c r="AK58" i="2"/>
  <c r="AK66" i="2"/>
  <c r="AK80" i="2"/>
  <c r="AK51" i="2"/>
  <c r="AK75" i="2"/>
  <c r="AK76" i="2"/>
  <c r="AK59" i="2"/>
  <c r="AK79" i="2"/>
  <c r="AK83" i="2"/>
  <c r="AK81" i="2"/>
  <c r="AE54" i="2"/>
  <c r="AE62" i="2"/>
  <c r="AE78" i="2"/>
  <c r="AE85" i="2"/>
  <c r="AE84" i="2"/>
  <c r="AE70" i="2"/>
  <c r="AE61" i="2"/>
  <c r="AE72" i="2"/>
  <c r="AE73" i="2"/>
  <c r="AE77" i="2"/>
  <c r="AE64" i="2"/>
  <c r="AE81" i="2"/>
  <c r="AE66" i="2"/>
  <c r="AE57" i="2"/>
  <c r="AE53" i="2"/>
  <c r="AE82" i="2"/>
  <c r="AE71" i="2"/>
  <c r="AE58" i="2"/>
  <c r="AE51" i="2"/>
  <c r="AE52" i="2"/>
  <c r="AE55" i="2"/>
  <c r="AE67" i="2"/>
  <c r="AE63" i="2"/>
  <c r="AE83" i="2"/>
  <c r="AE65" i="2"/>
  <c r="AE60" i="2"/>
  <c r="AE56" i="2"/>
  <c r="K63" i="2"/>
  <c r="K66" i="2"/>
  <c r="K57" i="2"/>
  <c r="K55" i="2"/>
  <c r="K82" i="2"/>
  <c r="K81" i="2"/>
  <c r="AJ73" i="2"/>
  <c r="AJ59" i="2"/>
  <c r="AJ55" i="2"/>
  <c r="AJ56" i="2"/>
  <c r="AJ63" i="2"/>
  <c r="AJ60" i="2"/>
  <c r="AJ62" i="2"/>
  <c r="AJ70" i="2"/>
  <c r="AJ85" i="2"/>
  <c r="AJ66" i="2"/>
  <c r="AJ57" i="2"/>
  <c r="AJ80" i="2"/>
  <c r="AJ83" i="2"/>
  <c r="AJ67" i="2"/>
  <c r="AJ71" i="2"/>
  <c r="AJ82" i="2"/>
  <c r="AJ74" i="2"/>
  <c r="AJ61" i="2"/>
  <c r="AJ64" i="2"/>
  <c r="AJ53" i="2"/>
  <c r="AJ52" i="2"/>
  <c r="AJ78" i="2"/>
  <c r="AJ54" i="2"/>
  <c r="AJ81" i="2"/>
  <c r="AJ76" i="2"/>
  <c r="AJ65" i="2"/>
  <c r="AJ51" i="2"/>
  <c r="AJ58" i="2"/>
  <c r="AJ84" i="2"/>
  <c r="AJ77" i="2"/>
  <c r="AJ72" i="2"/>
  <c r="AJ79" i="2"/>
  <c r="AJ69" i="2"/>
  <c r="AJ68" i="2"/>
  <c r="AJ75" i="2"/>
  <c r="AF57" i="2"/>
  <c r="AF54" i="2"/>
  <c r="AF58" i="2"/>
  <c r="AF69" i="2"/>
  <c r="AF63" i="2"/>
  <c r="AF71" i="2"/>
  <c r="AF83" i="2"/>
  <c r="AF70" i="2"/>
  <c r="AF77" i="2"/>
  <c r="AF65" i="2"/>
  <c r="AF76" i="2"/>
  <c r="AF80" i="2"/>
  <c r="AF62" i="2"/>
  <c r="AF59" i="2"/>
  <c r="AF74" i="2"/>
  <c r="AF66" i="2"/>
  <c r="AF60" i="2"/>
  <c r="AF68" i="2"/>
  <c r="AF73" i="2"/>
  <c r="AF67" i="2"/>
  <c r="AF55" i="2"/>
  <c r="AF61" i="2"/>
  <c r="AF52" i="2"/>
  <c r="AF72" i="2"/>
  <c r="AF51" i="2"/>
  <c r="AF56" i="2"/>
  <c r="AF78" i="2"/>
  <c r="AF85" i="2"/>
  <c r="AF53" i="2"/>
  <c r="AF64" i="2"/>
  <c r="AF79" i="2"/>
  <c r="AF82" i="2"/>
  <c r="AF81" i="2"/>
  <c r="AF84" i="2"/>
  <c r="AF75" i="2"/>
  <c r="AB68" i="2"/>
  <c r="AB65" i="2"/>
  <c r="AB72" i="2"/>
  <c r="AB84" i="2"/>
  <c r="AB54" i="2"/>
  <c r="AB67" i="2"/>
  <c r="T78" i="2"/>
  <c r="T85" i="2"/>
  <c r="T72" i="2"/>
  <c r="T79" i="2"/>
  <c r="T56" i="2"/>
  <c r="T60" i="2"/>
  <c r="T65" i="2"/>
  <c r="T77" i="2"/>
  <c r="T82" i="2"/>
  <c r="T83" i="2"/>
  <c r="T67" i="2"/>
  <c r="T61" i="2"/>
  <c r="T75" i="2"/>
  <c r="T63" i="2"/>
  <c r="T58" i="2"/>
  <c r="T69" i="2"/>
  <c r="T66" i="2"/>
  <c r="T55" i="2"/>
  <c r="T51" i="2"/>
  <c r="T59" i="2"/>
  <c r="T80" i="2"/>
  <c r="T57" i="2"/>
  <c r="T53" i="2"/>
  <c r="T81" i="2"/>
  <c r="T73" i="2"/>
  <c r="T84" i="2"/>
  <c r="AL58" i="2"/>
  <c r="AL61" i="2"/>
  <c r="AL80" i="2"/>
  <c r="AL72" i="2"/>
  <c r="AL68" i="2"/>
  <c r="AL78" i="2"/>
  <c r="AL73" i="2"/>
  <c r="AL77" i="2"/>
  <c r="AL76" i="2"/>
  <c r="AL66" i="2"/>
  <c r="AL82" i="2"/>
  <c r="AL55" i="2"/>
  <c r="AL81" i="2"/>
  <c r="AL79" i="2"/>
  <c r="AL59" i="2"/>
  <c r="AL65" i="2"/>
  <c r="AL57" i="2"/>
  <c r="AL63" i="2"/>
  <c r="AL83" i="2"/>
  <c r="AL69" i="2"/>
  <c r="AL71" i="2"/>
  <c r="AL70" i="2"/>
  <c r="AL85" i="2"/>
  <c r="AL56" i="2"/>
  <c r="AL52" i="2"/>
  <c r="AL64" i="2"/>
  <c r="AL54" i="2"/>
  <c r="J58" i="2"/>
  <c r="J59" i="2"/>
  <c r="J55" i="2"/>
  <c r="J85" i="2"/>
  <c r="J81" i="2"/>
  <c r="J54" i="2"/>
  <c r="AD77" i="2"/>
  <c r="AD56" i="2"/>
  <c r="AD62" i="2"/>
  <c r="AD78" i="2"/>
  <c r="AD81" i="2"/>
  <c r="AD71" i="2"/>
  <c r="AD74" i="2"/>
  <c r="AD72" i="2"/>
  <c r="AD58" i="2"/>
  <c r="AD59" i="2"/>
  <c r="AD70" i="2"/>
  <c r="AD68" i="2"/>
  <c r="AD83" i="2"/>
  <c r="AD61" i="2"/>
  <c r="AD53" i="2"/>
  <c r="AD76" i="2"/>
  <c r="AG63" i="2"/>
  <c r="AG71" i="2"/>
  <c r="AG54" i="2"/>
  <c r="AG57" i="2"/>
  <c r="AG84" i="2"/>
  <c r="AG81" i="2"/>
  <c r="AG51" i="2"/>
  <c r="AG74" i="2"/>
  <c r="AG83" i="2"/>
  <c r="AG60" i="2"/>
  <c r="AG72" i="2"/>
  <c r="AG73" i="2"/>
  <c r="AG75" i="2"/>
  <c r="AG76" i="2"/>
  <c r="AG68" i="2"/>
  <c r="AG61" i="2"/>
  <c r="AG52" i="2"/>
  <c r="S56" i="2"/>
  <c r="S55" i="2"/>
  <c r="S70" i="2"/>
  <c r="S71" i="2"/>
  <c r="S75" i="2"/>
  <c r="S77" i="2"/>
  <c r="S63" i="2"/>
  <c r="S73" i="2"/>
  <c r="S80" i="2"/>
  <c r="S62" i="2"/>
  <c r="S67" i="2"/>
  <c r="S84" i="2"/>
  <c r="S60" i="2"/>
  <c r="S53" i="2"/>
  <c r="S74" i="2"/>
  <c r="S64" i="2"/>
  <c r="S83" i="2"/>
  <c r="W85" i="2"/>
  <c r="W60" i="2"/>
  <c r="W52" i="2"/>
  <c r="W53" i="2"/>
  <c r="W71" i="2"/>
  <c r="W67" i="2"/>
  <c r="W78" i="2"/>
  <c r="W54" i="2"/>
  <c r="W66" i="2"/>
  <c r="W84" i="2"/>
  <c r="W79" i="2"/>
  <c r="W72" i="2"/>
  <c r="W80" i="2"/>
  <c r="W83" i="2"/>
  <c r="W75" i="2"/>
  <c r="W64" i="2"/>
  <c r="W58" i="2"/>
  <c r="W59" i="2"/>
  <c r="W57" i="2"/>
  <c r="W70" i="2"/>
  <c r="W73" i="2"/>
  <c r="W68" i="2"/>
  <c r="W81" i="2"/>
  <c r="AH48" i="2"/>
  <c r="AH45" i="2"/>
  <c r="BH13" i="2"/>
  <c r="H14" i="4" s="1"/>
  <c r="L14" i="4" s="1"/>
  <c r="AP13" i="2"/>
  <c r="D77" i="2"/>
  <c r="D85" i="2"/>
  <c r="D66" i="2"/>
  <c r="D56" i="2"/>
  <c r="D53" i="2"/>
  <c r="D79" i="2"/>
  <c r="Y63" i="2"/>
  <c r="Y80" i="2"/>
  <c r="Y51" i="2"/>
  <c r="Y55" i="2"/>
  <c r="Y84" i="2"/>
  <c r="J63" i="2"/>
  <c r="J65" i="2"/>
  <c r="J70" i="2"/>
  <c r="AG80" i="2"/>
  <c r="AD82" i="2"/>
  <c r="AD85" i="2"/>
  <c r="D80" i="2"/>
  <c r="D71" i="2"/>
  <c r="D70" i="2"/>
  <c r="Y74" i="2"/>
  <c r="Y71" i="2"/>
  <c r="S85" i="2"/>
  <c r="D74" i="2"/>
  <c r="D72" i="2"/>
  <c r="D76" i="2"/>
  <c r="D54" i="2"/>
  <c r="D60" i="2"/>
  <c r="D57" i="2"/>
  <c r="D83" i="2"/>
  <c r="D81" i="2"/>
  <c r="P67" i="2"/>
  <c r="P75" i="2"/>
  <c r="P52" i="2"/>
  <c r="P61" i="2"/>
  <c r="P84" i="2"/>
  <c r="P56" i="2"/>
  <c r="P68" i="2"/>
  <c r="P66" i="2"/>
  <c r="P63" i="2"/>
  <c r="P78" i="2"/>
  <c r="P55" i="2"/>
  <c r="P70" i="2"/>
  <c r="Y70" i="2"/>
  <c r="Y61" i="2"/>
  <c r="Y58" i="2"/>
  <c r="Y56" i="2"/>
  <c r="Y65" i="2"/>
  <c r="Y76" i="2"/>
  <c r="Y78" i="2"/>
  <c r="X75" i="2"/>
  <c r="X72" i="2"/>
  <c r="X57" i="2"/>
  <c r="X65" i="2"/>
  <c r="X67" i="2"/>
  <c r="X81" i="2"/>
  <c r="X76" i="2"/>
  <c r="X83" i="2"/>
  <c r="X69" i="2"/>
  <c r="X71" i="2"/>
  <c r="X84" i="2"/>
  <c r="X77" i="2"/>
  <c r="X54" i="2"/>
  <c r="X66" i="2"/>
  <c r="X74" i="2"/>
  <c r="X53" i="2"/>
  <c r="X70" i="2"/>
  <c r="X64" i="2"/>
  <c r="X58" i="2"/>
  <c r="X80" i="2"/>
  <c r="X85" i="2"/>
  <c r="X73" i="2"/>
  <c r="X59" i="2"/>
  <c r="AA58" i="2"/>
  <c r="AA84" i="2"/>
  <c r="AA74" i="2"/>
  <c r="AA61" i="2"/>
  <c r="AA57" i="2"/>
  <c r="AA82" i="2"/>
  <c r="AA80" i="2"/>
  <c r="AA68" i="2"/>
  <c r="AA76" i="2"/>
  <c r="AA51" i="2"/>
  <c r="AA75" i="2"/>
  <c r="AA64" i="2"/>
  <c r="AA53" i="2"/>
  <c r="AA81" i="2"/>
  <c r="AA52" i="2"/>
  <c r="AA72" i="2"/>
  <c r="AA59" i="2"/>
  <c r="AA56" i="2"/>
  <c r="AA77" i="2"/>
  <c r="AA65" i="2"/>
  <c r="AA67" i="2"/>
  <c r="AA79" i="2"/>
  <c r="AA66" i="2"/>
  <c r="AA62" i="2"/>
  <c r="AI68" i="2"/>
  <c r="AI79" i="2"/>
  <c r="AI56" i="2"/>
  <c r="AI83" i="2"/>
  <c r="AI69" i="2"/>
  <c r="AI62" i="2"/>
  <c r="AI81" i="2"/>
  <c r="AI76" i="2"/>
  <c r="AI85" i="2"/>
  <c r="AI82" i="2"/>
  <c r="AI61" i="2"/>
  <c r="AI67" i="2"/>
  <c r="AI77" i="2"/>
  <c r="AI58" i="2"/>
  <c r="AI72" i="2"/>
  <c r="AI84" i="2"/>
  <c r="AI80" i="2"/>
  <c r="AI54" i="2"/>
  <c r="AI73" i="2"/>
  <c r="AI57" i="2"/>
  <c r="AI52" i="2"/>
  <c r="AI59" i="2"/>
  <c r="AI65" i="2"/>
  <c r="AI74" i="2"/>
  <c r="AI55" i="2"/>
  <c r="AI63" i="2"/>
  <c r="Q48" i="2"/>
  <c r="AC59" i="2"/>
  <c r="AC80" i="2"/>
  <c r="AC52" i="2"/>
  <c r="AC54" i="2"/>
  <c r="AC68" i="2"/>
  <c r="AC65" i="2"/>
  <c r="AC75" i="2"/>
  <c r="AC83" i="2"/>
  <c r="AC76" i="2"/>
  <c r="AC78" i="2"/>
  <c r="AC71" i="2"/>
  <c r="AC51" i="2"/>
  <c r="AC63" i="2"/>
  <c r="AC64" i="2"/>
  <c r="AC57" i="2"/>
  <c r="AC85" i="2"/>
  <c r="AC84" i="2"/>
  <c r="AC66" i="2"/>
  <c r="AC62" i="2"/>
  <c r="AC79" i="2"/>
  <c r="AC77" i="2"/>
  <c r="AC72" i="2"/>
  <c r="AC56" i="2"/>
  <c r="AC53" i="2"/>
  <c r="O63" i="2"/>
  <c r="O71" i="2"/>
  <c r="O58" i="2"/>
  <c r="O67" i="2"/>
  <c r="O80" i="2"/>
  <c r="F3" i="9"/>
  <c r="G64" i="2"/>
  <c r="G55" i="2"/>
  <c r="G80" i="2"/>
  <c r="G67" i="2"/>
  <c r="G76" i="2"/>
  <c r="G77" i="2"/>
  <c r="G85" i="2"/>
  <c r="G54" i="2"/>
  <c r="G78" i="2"/>
  <c r="G72" i="2"/>
  <c r="I81" i="2"/>
  <c r="I76" i="2"/>
  <c r="I85" i="2"/>
  <c r="I54" i="2"/>
  <c r="I64" i="2"/>
  <c r="I74" i="2"/>
  <c r="I72" i="2"/>
  <c r="I51" i="2"/>
  <c r="I67" i="2"/>
  <c r="I71" i="2"/>
  <c r="I84" i="2"/>
  <c r="I58" i="2"/>
  <c r="I65" i="2"/>
  <c r="I66" i="2"/>
  <c r="N76" i="2"/>
  <c r="N59" i="2"/>
  <c r="N83" i="2"/>
  <c r="N63" i="2"/>
  <c r="N60" i="2"/>
  <c r="N67" i="2"/>
  <c r="U51" i="2"/>
  <c r="U75" i="2"/>
  <c r="U76" i="2"/>
  <c r="U71" i="2"/>
  <c r="U65" i="2"/>
  <c r="U64" i="2"/>
  <c r="U82" i="2"/>
  <c r="U83" i="2"/>
  <c r="U60" i="2"/>
  <c r="U57" i="2"/>
  <c r="U77" i="2"/>
  <c r="U62" i="2"/>
  <c r="U79" i="2"/>
  <c r="AP11" i="2"/>
  <c r="BH11" i="2"/>
  <c r="H12" i="4" s="1"/>
  <c r="L12" i="4" s="1"/>
  <c r="D61" i="2"/>
  <c r="J73" i="2"/>
  <c r="J51" i="2"/>
  <c r="P54" i="2"/>
  <c r="P74" i="2"/>
  <c r="P57" i="2"/>
  <c r="P53" i="2"/>
  <c r="X52" i="2"/>
  <c r="X63" i="2"/>
  <c r="AG85" i="2"/>
  <c r="AD60" i="2"/>
  <c r="P85" i="2"/>
  <c r="AD55" i="2"/>
  <c r="D84" i="2"/>
  <c r="D59" i="2"/>
  <c r="D78" i="2"/>
  <c r="Y66" i="2"/>
  <c r="Y64" i="2"/>
  <c r="Y83" i="2"/>
  <c r="J62" i="2"/>
  <c r="J82" i="2"/>
  <c r="J69" i="2"/>
  <c r="J75" i="2"/>
  <c r="J76" i="2"/>
  <c r="J68" i="2"/>
  <c r="J71" i="2"/>
  <c r="P81" i="2"/>
  <c r="P77" i="2"/>
  <c r="P58" i="2"/>
  <c r="P83" i="2"/>
  <c r="P80" i="2"/>
  <c r="S54" i="2"/>
  <c r="S51" i="2"/>
  <c r="S81" i="2"/>
  <c r="P64" i="2"/>
  <c r="W74" i="2"/>
  <c r="AA83" i="2"/>
  <c r="AA54" i="2"/>
  <c r="X61" i="2"/>
  <c r="X51" i="2"/>
  <c r="AG62" i="2"/>
  <c r="J64" i="2"/>
  <c r="AI64" i="2"/>
  <c r="AI60" i="2"/>
  <c r="S79" i="2"/>
  <c r="AD80" i="2"/>
  <c r="AD75" i="2"/>
  <c r="X68" i="2"/>
  <c r="X62" i="2"/>
  <c r="S57" i="2"/>
  <c r="AD52" i="2"/>
  <c r="W61" i="2"/>
  <c r="BH15" i="2"/>
  <c r="H16" i="4" s="1"/>
  <c r="L16" i="4" s="1"/>
  <c r="D69" i="2"/>
  <c r="D52" i="2"/>
  <c r="D55" i="2"/>
  <c r="D67" i="2"/>
  <c r="D51" i="2"/>
  <c r="D68" i="2"/>
  <c r="D65" i="2"/>
  <c r="Y85" i="2"/>
  <c r="Y79" i="2"/>
  <c r="Y59" i="2"/>
  <c r="Y62" i="2"/>
  <c r="Y60" i="2"/>
  <c r="Y81" i="2"/>
  <c r="Y67" i="2"/>
  <c r="J67" i="2"/>
  <c r="J83" i="2"/>
  <c r="J77" i="2"/>
  <c r="J56" i="2"/>
  <c r="J66" i="2"/>
  <c r="J74" i="2"/>
  <c r="J78" i="2"/>
  <c r="P60" i="2"/>
  <c r="P72" i="2"/>
  <c r="P76" i="2"/>
  <c r="P51" i="2"/>
  <c r="P71" i="2"/>
  <c r="S52" i="2"/>
  <c r="S65" i="2"/>
  <c r="S59" i="2"/>
  <c r="W65" i="2"/>
  <c r="W51" i="2"/>
  <c r="AA85" i="2"/>
  <c r="AC67" i="2"/>
  <c r="AA55" i="2"/>
  <c r="W62" i="2"/>
  <c r="S69" i="2"/>
  <c r="S82" i="2"/>
  <c r="AG70" i="2"/>
  <c r="AG53" i="2"/>
  <c r="AG58" i="2"/>
  <c r="X60" i="2"/>
  <c r="J84" i="2"/>
  <c r="AG56" i="2"/>
  <c r="AI53" i="2"/>
  <c r="AI66" i="2"/>
  <c r="AD65" i="2"/>
  <c r="AD51" i="2"/>
  <c r="AD57" i="2"/>
  <c r="X78" i="2"/>
  <c r="M64" i="2"/>
  <c r="M79" i="2"/>
  <c r="M80" i="2"/>
  <c r="M52" i="2"/>
  <c r="Z57" i="2"/>
  <c r="Z58" i="2"/>
  <c r="Z74" i="2"/>
  <c r="Z66" i="2"/>
  <c r="Z78" i="2"/>
  <c r="Z65" i="2"/>
  <c r="Z70" i="2"/>
  <c r="Z63" i="2"/>
  <c r="Z69" i="2"/>
  <c r="Z72" i="2"/>
  <c r="Z52" i="2"/>
  <c r="Z73" i="2"/>
  <c r="Z68" i="2"/>
  <c r="Q77" i="2"/>
  <c r="Q74" i="2"/>
  <c r="Q65" i="2"/>
  <c r="Q60" i="2"/>
  <c r="Q52" i="2"/>
  <c r="Q75" i="2"/>
  <c r="Q59" i="2"/>
  <c r="Q79" i="2"/>
  <c r="Q76" i="2"/>
  <c r="Q80" i="2"/>
  <c r="Q64" i="2"/>
  <c r="Q69" i="2"/>
  <c r="Q84" i="2"/>
  <c r="Q63" i="2"/>
  <c r="Q66" i="2"/>
  <c r="Q71" i="2"/>
  <c r="Q55" i="2"/>
  <c r="Q70" i="2"/>
  <c r="Q78" i="2"/>
  <c r="Q54" i="2"/>
  <c r="Q68" i="2"/>
  <c r="Q82" i="2"/>
  <c r="Q72" i="2"/>
  <c r="Q83" i="2"/>
  <c r="Q58" i="2"/>
  <c r="Q57" i="2"/>
  <c r="Q56" i="2"/>
  <c r="Q61" i="2"/>
  <c r="Q53" i="2"/>
  <c r="Q51" i="2"/>
  <c r="Q62" i="2"/>
  <c r="Q81" i="2"/>
  <c r="Q85" i="2"/>
  <c r="Q67" i="2"/>
  <c r="Q73" i="2"/>
  <c r="AH65" i="2"/>
  <c r="AH53" i="2"/>
  <c r="AH66" i="2"/>
  <c r="AH56" i="2"/>
  <c r="AH83" i="2"/>
  <c r="AH82" i="2"/>
  <c r="AH62" i="2"/>
  <c r="AH71" i="2"/>
  <c r="AH74" i="2"/>
  <c r="AH51" i="2"/>
  <c r="AH70" i="2"/>
  <c r="AH63" i="2"/>
  <c r="AH79" i="2"/>
  <c r="AH76" i="2"/>
  <c r="AH52" i="2"/>
  <c r="AH84" i="2"/>
  <c r="AH64" i="2"/>
  <c r="AH73" i="2"/>
  <c r="AH67" i="2"/>
  <c r="AH57" i="2"/>
  <c r="AH85" i="2"/>
  <c r="AH69" i="2"/>
  <c r="AH80" i="2"/>
  <c r="AH77" i="2"/>
  <c r="AH58" i="2"/>
  <c r="AH75" i="2"/>
  <c r="AH59" i="2"/>
  <c r="AH81" i="2"/>
  <c r="AH61" i="2"/>
  <c r="AH55" i="2"/>
  <c r="AH54" i="2"/>
  <c r="AH72" i="2"/>
  <c r="AH60" i="2"/>
  <c r="AH68" i="2"/>
  <c r="AH78" i="2"/>
  <c r="N53" i="2" l="1"/>
  <c r="N74" i="2"/>
  <c r="N72" i="2"/>
  <c r="N69" i="2"/>
  <c r="N73" i="2"/>
  <c r="N62" i="2"/>
  <c r="N85" i="2"/>
  <c r="N77" i="2"/>
  <c r="N58" i="2"/>
  <c r="O72" i="2"/>
  <c r="O68" i="2"/>
  <c r="Y45" i="2"/>
  <c r="J3" i="9"/>
  <c r="N82" i="2"/>
  <c r="N78" i="2"/>
  <c r="N55" i="2"/>
  <c r="N81" i="2"/>
  <c r="N57" i="2"/>
  <c r="O59" i="2"/>
  <c r="O84" i="2"/>
  <c r="O70" i="2"/>
  <c r="O61" i="2"/>
  <c r="O83" i="2"/>
  <c r="AB61" i="2"/>
  <c r="AB82" i="2"/>
  <c r="AB85" i="2"/>
  <c r="AB78" i="2"/>
  <c r="AB55" i="2"/>
  <c r="AB77" i="2"/>
  <c r="AB63" i="2"/>
  <c r="K56" i="2"/>
  <c r="K60" i="2"/>
  <c r="K79" i="2"/>
  <c r="K68" i="2"/>
  <c r="K71" i="2"/>
  <c r="K72" i="2"/>
  <c r="K51" i="2"/>
  <c r="N64" i="2"/>
  <c r="AC8" i="5"/>
  <c r="AJ8" i="5"/>
  <c r="O56" i="2"/>
  <c r="H3" i="9"/>
  <c r="Y69" i="2"/>
  <c r="Y73" i="2"/>
  <c r="Y82" i="2"/>
  <c r="Y57" i="2"/>
  <c r="Y53" i="2"/>
  <c r="Y75" i="2"/>
  <c r="Y54" i="2"/>
  <c r="Y72" i="2"/>
  <c r="Y77" i="2"/>
  <c r="AL75" i="2"/>
  <c r="AL53" i="2"/>
  <c r="AL74" i="2"/>
  <c r="AL84" i="2"/>
  <c r="AL60" i="2"/>
  <c r="AL62" i="2"/>
  <c r="AL51" i="2"/>
  <c r="AL67" i="2"/>
  <c r="T54" i="2"/>
  <c r="T64" i="2"/>
  <c r="T76" i="2"/>
  <c r="T74" i="2"/>
  <c r="T68" i="2"/>
  <c r="T71" i="2"/>
  <c r="T62" i="2"/>
  <c r="T70" i="2"/>
  <c r="T52" i="2"/>
  <c r="R47" i="2"/>
  <c r="R43" i="2" s="1"/>
  <c r="AP8" i="2"/>
  <c r="B3" i="9"/>
  <c r="D3" i="9"/>
  <c r="AN8" i="5"/>
  <c r="X8" i="5"/>
  <c r="AP8" i="5"/>
  <c r="AL8" i="5"/>
  <c r="M8" i="5"/>
  <c r="AK8" i="5"/>
  <c r="AG8" i="5"/>
  <c r="AM8" i="5"/>
  <c r="D11" i="5"/>
  <c r="AH10" i="5"/>
  <c r="AF8" i="5"/>
  <c r="N8" i="5"/>
  <c r="E8" i="5"/>
  <c r="D9" i="5"/>
  <c r="AM77" i="5" s="1"/>
  <c r="V8" i="5"/>
  <c r="Y9" i="5"/>
  <c r="Y8" i="5"/>
  <c r="AO8" i="5"/>
  <c r="AU14" i="5" s="1"/>
  <c r="U8" i="5"/>
  <c r="O8" i="5"/>
  <c r="E41" i="4"/>
  <c r="AY40" i="2"/>
  <c r="E37" i="4"/>
  <c r="AY36" i="2"/>
  <c r="E33" i="4"/>
  <c r="AY32" i="2"/>
  <c r="E24" i="4"/>
  <c r="AY23" i="2"/>
  <c r="E22" i="4"/>
  <c r="AY21" i="2"/>
  <c r="G16" i="4"/>
  <c r="BG15" i="2"/>
  <c r="D18" i="4"/>
  <c r="AU17" i="2"/>
  <c r="AR86" i="2"/>
  <c r="AP42" i="2" s="1"/>
  <c r="O54" i="2"/>
  <c r="G3" i="9"/>
  <c r="N54" i="2"/>
  <c r="N79" i="2"/>
  <c r="N75" i="2"/>
  <c r="N56" i="2"/>
  <c r="N70" i="2"/>
  <c r="N61" i="2"/>
  <c r="K3" i="9"/>
  <c r="O60" i="2"/>
  <c r="O73" i="2"/>
  <c r="O69" i="2"/>
  <c r="AB79" i="2"/>
  <c r="AB56" i="2"/>
  <c r="AB52" i="2"/>
  <c r="AB76" i="2"/>
  <c r="AB74" i="2"/>
  <c r="AB62" i="2"/>
  <c r="K77" i="2"/>
  <c r="K53" i="2"/>
  <c r="K59" i="2"/>
  <c r="K76" i="2"/>
  <c r="K67" i="2"/>
  <c r="N71" i="2"/>
  <c r="F78" i="2"/>
  <c r="F80" i="2"/>
  <c r="F57" i="2"/>
  <c r="F76" i="2"/>
  <c r="F65" i="2"/>
  <c r="F63" i="2"/>
  <c r="F69" i="2"/>
  <c r="F77" i="2"/>
  <c r="F62" i="2"/>
  <c r="F71" i="2"/>
  <c r="F51" i="2"/>
  <c r="F58" i="2"/>
  <c r="F54" i="2"/>
  <c r="F67" i="2"/>
  <c r="F73" i="2"/>
  <c r="F85" i="2"/>
  <c r="F55" i="2"/>
  <c r="F66" i="2"/>
  <c r="F83" i="2"/>
  <c r="F74" i="2"/>
  <c r="F79" i="2"/>
  <c r="F82" i="2"/>
  <c r="F70" i="2"/>
  <c r="F64" i="2"/>
  <c r="F59" i="2"/>
  <c r="F84" i="2"/>
  <c r="E48" i="2"/>
  <c r="J72" i="2"/>
  <c r="J57" i="2"/>
  <c r="J52" i="2"/>
  <c r="J53" i="2"/>
  <c r="J60" i="2"/>
  <c r="J79" i="2"/>
  <c r="I63" i="2"/>
  <c r="I56" i="2"/>
  <c r="I60" i="2"/>
  <c r="I82" i="2"/>
  <c r="I61" i="2"/>
  <c r="I57" i="2"/>
  <c r="I77" i="2"/>
  <c r="I83" i="2"/>
  <c r="I53" i="2"/>
  <c r="I69" i="2"/>
  <c r="I62" i="2"/>
  <c r="I79" i="2"/>
  <c r="I55" i="2"/>
  <c r="I52" i="2"/>
  <c r="I70" i="2"/>
  <c r="I68" i="2"/>
  <c r="I75" i="2"/>
  <c r="I73" i="2"/>
  <c r="Z84" i="2"/>
  <c r="Z82" i="2"/>
  <c r="Z64" i="2"/>
  <c r="Z85" i="2"/>
  <c r="Z60" i="2"/>
  <c r="Z53" i="2"/>
  <c r="Z61" i="2"/>
  <c r="Z83" i="2"/>
  <c r="Z51" i="2"/>
  <c r="Z55" i="2"/>
  <c r="Z71" i="2"/>
  <c r="Z80" i="2"/>
  <c r="Z81" i="2"/>
  <c r="Z54" i="2"/>
  <c r="Z59" i="2"/>
  <c r="Z77" i="2"/>
  <c r="Z76" i="2"/>
  <c r="AD69" i="2"/>
  <c r="AD63" i="2"/>
  <c r="AD54" i="2"/>
  <c r="AD67" i="2"/>
  <c r="AD84" i="2"/>
  <c r="AD64" i="2"/>
  <c r="AD73" i="2"/>
  <c r="AD79" i="2"/>
  <c r="AD66" i="2"/>
  <c r="AE59" i="2"/>
  <c r="AE75" i="2"/>
  <c r="AE69" i="2"/>
  <c r="AE76" i="2"/>
  <c r="AE80" i="2"/>
  <c r="AE68" i="2"/>
  <c r="AE74" i="2"/>
  <c r="AE79" i="2"/>
  <c r="K64" i="2"/>
  <c r="K85" i="2"/>
  <c r="K74" i="2"/>
  <c r="K52" i="2"/>
  <c r="K73" i="2"/>
  <c r="K69" i="2"/>
  <c r="K78" i="2"/>
  <c r="K70" i="2"/>
  <c r="K75" i="2"/>
  <c r="O51" i="2"/>
  <c r="O52" i="2"/>
  <c r="O53" i="2"/>
  <c r="O64" i="2"/>
  <c r="O66" i="2"/>
  <c r="O81" i="2"/>
  <c r="O65" i="2"/>
  <c r="O78" i="2"/>
  <c r="O82" i="2"/>
  <c r="BH21" i="2"/>
  <c r="H22" i="4" s="1"/>
  <c r="L22" i="4" s="1"/>
  <c r="AP21" i="2"/>
  <c r="AP41" i="2" s="1"/>
  <c r="AB80" i="2"/>
  <c r="AB57" i="2"/>
  <c r="AB58" i="2"/>
  <c r="AB83" i="2"/>
  <c r="AB75" i="2"/>
  <c r="AB51" i="2"/>
  <c r="AB64" i="2"/>
  <c r="AB73" i="2"/>
  <c r="E40" i="4"/>
  <c r="AY39" i="2"/>
  <c r="E39" i="4"/>
  <c r="AY38" i="2"/>
  <c r="E38" i="4"/>
  <c r="AY37" i="2"/>
  <c r="E36" i="4"/>
  <c r="AY35" i="2"/>
  <c r="E35" i="4"/>
  <c r="AY34" i="2"/>
  <c r="E34" i="4"/>
  <c r="AY33" i="2"/>
  <c r="E32" i="4"/>
  <c r="AY31" i="2"/>
  <c r="E30" i="4"/>
  <c r="AY29" i="2"/>
  <c r="E28" i="4"/>
  <c r="AY27" i="2"/>
  <c r="E26" i="4"/>
  <c r="AY25" i="2"/>
  <c r="D21" i="4"/>
  <c r="AU20" i="2"/>
  <c r="F20" i="4"/>
  <c r="BC19" i="2"/>
  <c r="E16" i="4"/>
  <c r="AY15" i="2"/>
  <c r="E15" i="4"/>
  <c r="AY14" i="2"/>
  <c r="F18" i="4"/>
  <c r="BC17" i="2"/>
  <c r="O85" i="2"/>
  <c r="BH8" i="2"/>
  <c r="H9" i="4" s="1"/>
  <c r="L9" i="4" s="1"/>
  <c r="N68" i="2"/>
  <c r="N84" i="2"/>
  <c r="N65" i="2"/>
  <c r="N51" i="2"/>
  <c r="N52" i="2"/>
  <c r="I3" i="9"/>
  <c r="O76" i="2"/>
  <c r="O77" i="2"/>
  <c r="O62" i="2"/>
  <c r="O75" i="2"/>
  <c r="O57" i="2"/>
  <c r="AB66" i="2"/>
  <c r="AB59" i="2"/>
  <c r="AB81" i="2"/>
  <c r="AB53" i="2"/>
  <c r="AB71" i="2"/>
  <c r="AB69" i="2"/>
  <c r="AB60" i="2"/>
  <c r="K58" i="2"/>
  <c r="K84" i="2"/>
  <c r="K61" i="2"/>
  <c r="K54" i="2"/>
  <c r="K65" i="2"/>
  <c r="K83" i="2"/>
  <c r="K80" i="2"/>
  <c r="N80" i="2"/>
  <c r="G52" i="2"/>
  <c r="G60" i="2"/>
  <c r="G56" i="2"/>
  <c r="G82" i="2"/>
  <c r="G69" i="2"/>
  <c r="G74" i="2"/>
  <c r="G79" i="2"/>
  <c r="G81" i="2"/>
  <c r="G65" i="2"/>
  <c r="G53" i="2"/>
  <c r="G84" i="2"/>
  <c r="G71" i="2"/>
  <c r="G68" i="2"/>
  <c r="G61" i="2"/>
  <c r="G58" i="2"/>
  <c r="G73" i="2"/>
  <c r="G70" i="2"/>
  <c r="M82" i="2"/>
  <c r="M58" i="2"/>
  <c r="M85" i="2"/>
  <c r="M57" i="2"/>
  <c r="M54" i="2"/>
  <c r="M61" i="2"/>
  <c r="M70" i="2"/>
  <c r="M67" i="2"/>
  <c r="M72" i="2"/>
  <c r="M75" i="2"/>
  <c r="M51" i="2"/>
  <c r="M74" i="2"/>
  <c r="M60" i="2"/>
  <c r="M59" i="2"/>
  <c r="M68" i="2"/>
  <c r="M69" i="2"/>
  <c r="M81" i="2"/>
  <c r="M56" i="2"/>
  <c r="M76" i="2"/>
  <c r="M65" i="2"/>
  <c r="M55" i="2"/>
  <c r="M53" i="2"/>
  <c r="M84" i="2"/>
  <c r="M83" i="2"/>
  <c r="E13" i="4"/>
  <c r="AY12" i="2"/>
  <c r="AG77" i="2"/>
  <c r="AG64" i="2"/>
  <c r="AG65" i="2"/>
  <c r="AG82" i="2"/>
  <c r="AG59" i="2"/>
  <c r="AG67" i="2"/>
  <c r="AG66" i="2"/>
  <c r="AG79" i="2"/>
  <c r="AG78" i="2"/>
  <c r="AG55" i="2"/>
  <c r="L47" i="2"/>
  <c r="L43" i="2" s="1"/>
  <c r="L48" i="2" s="1"/>
  <c r="G12" i="4"/>
  <c r="BG11" i="2"/>
  <c r="AP39" i="2"/>
  <c r="BH39" i="2"/>
  <c r="H40" i="4" s="1"/>
  <c r="L40" i="4" s="1"/>
  <c r="D41" i="4"/>
  <c r="AU40" i="2"/>
  <c r="D40" i="4"/>
  <c r="AU39" i="2"/>
  <c r="D39" i="4"/>
  <c r="AU38" i="2"/>
  <c r="D38" i="4"/>
  <c r="AU37" i="2"/>
  <c r="D37" i="4"/>
  <c r="AU36" i="2"/>
  <c r="D36" i="4"/>
  <c r="AU35" i="2"/>
  <c r="D35" i="4"/>
  <c r="AU34" i="2"/>
  <c r="D34" i="4"/>
  <c r="AU33" i="2"/>
  <c r="D33" i="4"/>
  <c r="AU32" i="2"/>
  <c r="D32" i="4"/>
  <c r="AU31" i="2"/>
  <c r="G30" i="4"/>
  <c r="BG29" i="2"/>
  <c r="D30" i="4"/>
  <c r="AU29" i="2"/>
  <c r="G28" i="4"/>
  <c r="BG27" i="2"/>
  <c r="D28" i="4"/>
  <c r="AU27" i="2"/>
  <c r="G26" i="4"/>
  <c r="BG25" i="2"/>
  <c r="D26" i="4"/>
  <c r="AU25" i="2"/>
  <c r="G24" i="4"/>
  <c r="BG23" i="2"/>
  <c r="D24" i="4"/>
  <c r="AU23" i="2"/>
  <c r="G22" i="4"/>
  <c r="BG21" i="2"/>
  <c r="D22" i="4"/>
  <c r="AU21" i="2"/>
  <c r="F21" i="4"/>
  <c r="BC20" i="2"/>
  <c r="G19" i="4"/>
  <c r="BG18" i="2"/>
  <c r="E19" i="4"/>
  <c r="AY18" i="2"/>
  <c r="F11" i="4"/>
  <c r="BC10" i="2"/>
  <c r="V47" i="2"/>
  <c r="V43" i="2" s="1"/>
  <c r="V48" i="2" s="1"/>
  <c r="E7" i="4"/>
  <c r="AY6" i="2"/>
  <c r="F41" i="4"/>
  <c r="BC40" i="2"/>
  <c r="F40" i="4"/>
  <c r="BC39" i="2"/>
  <c r="F39" i="4"/>
  <c r="BC38" i="2"/>
  <c r="F38" i="4"/>
  <c r="BC37" i="2"/>
  <c r="F37" i="4"/>
  <c r="BC36" i="2"/>
  <c r="F36" i="4"/>
  <c r="BC35" i="2"/>
  <c r="F35" i="4"/>
  <c r="BC34" i="2"/>
  <c r="F34" i="4"/>
  <c r="BC33" i="2"/>
  <c r="F33" i="4"/>
  <c r="BC32" i="2"/>
  <c r="F32" i="4"/>
  <c r="BC31" i="2"/>
  <c r="G31" i="4"/>
  <c r="BG30" i="2"/>
  <c r="D31" i="4"/>
  <c r="AU30" i="2"/>
  <c r="G29" i="4"/>
  <c r="BG28" i="2"/>
  <c r="D29" i="4"/>
  <c r="AU28" i="2"/>
  <c r="G27" i="4"/>
  <c r="BG26" i="2"/>
  <c r="D27" i="4"/>
  <c r="AU26" i="2"/>
  <c r="G25" i="4"/>
  <c r="BG24" i="2"/>
  <c r="D25" i="4"/>
  <c r="AU24" i="2"/>
  <c r="G23" i="4"/>
  <c r="BG22" i="2"/>
  <c r="D23" i="4"/>
  <c r="AU22" i="2"/>
  <c r="G21" i="4"/>
  <c r="BG20" i="2"/>
  <c r="E21" i="4"/>
  <c r="AY20" i="2"/>
  <c r="D20" i="4"/>
  <c r="AU19" i="2"/>
  <c r="F19" i="4"/>
  <c r="BC18" i="2"/>
  <c r="F8" i="4"/>
  <c r="BC7" i="2"/>
  <c r="D8" i="4"/>
  <c r="AU7" i="2"/>
  <c r="E3" i="9"/>
  <c r="U68" i="2"/>
  <c r="U58" i="2"/>
  <c r="U67" i="2"/>
  <c r="U80" i="2"/>
  <c r="W69" i="2"/>
  <c r="AC61" i="2"/>
  <c r="D7" i="4"/>
  <c r="AU6" i="2"/>
  <c r="D12" i="4"/>
  <c r="AU11" i="2"/>
  <c r="BG14" i="2"/>
  <c r="AP35" i="2"/>
  <c r="BH37" i="2"/>
  <c r="H38" i="4" s="1"/>
  <c r="L38" i="4" s="1"/>
  <c r="AP37" i="2"/>
  <c r="H47" i="2"/>
  <c r="H43" i="2" s="1"/>
  <c r="G41" i="4"/>
  <c r="BG40" i="2"/>
  <c r="G40" i="4"/>
  <c r="BG39" i="2"/>
  <c r="G39" i="4"/>
  <c r="BG38" i="2"/>
  <c r="G38" i="4"/>
  <c r="BG37" i="2"/>
  <c r="G37" i="4"/>
  <c r="BG36" i="2"/>
  <c r="G36" i="4"/>
  <c r="BG35" i="2"/>
  <c r="G35" i="4"/>
  <c r="BG34" i="2"/>
  <c r="G34" i="4"/>
  <c r="BG33" i="2"/>
  <c r="G33" i="4"/>
  <c r="BG32" i="2"/>
  <c r="G32" i="4"/>
  <c r="BG31" i="2"/>
  <c r="E31" i="4"/>
  <c r="AY30" i="2"/>
  <c r="E29" i="4"/>
  <c r="AY28" i="2"/>
  <c r="E27" i="4"/>
  <c r="AY26" i="2"/>
  <c r="E25" i="4"/>
  <c r="AY24" i="2"/>
  <c r="E23" i="4"/>
  <c r="AY22" i="2"/>
  <c r="G20" i="4"/>
  <c r="BG19" i="2"/>
  <c r="E20" i="4"/>
  <c r="AY19" i="2"/>
  <c r="D19" i="4"/>
  <c r="AU18" i="2"/>
  <c r="F15" i="4"/>
  <c r="BC14" i="2"/>
  <c r="G14" i="4"/>
  <c r="BG13" i="2"/>
  <c r="E14" i="4"/>
  <c r="AY13" i="2"/>
  <c r="G13" i="4"/>
  <c r="BG12" i="2"/>
  <c r="D13" i="4"/>
  <c r="AU12" i="2"/>
  <c r="E11" i="4"/>
  <c r="AY10" i="2"/>
  <c r="F17" i="4"/>
  <c r="BC16" i="2"/>
  <c r="D17" i="4"/>
  <c r="AU16" i="2"/>
  <c r="BC6" i="2"/>
  <c r="F31" i="4"/>
  <c r="BC30" i="2"/>
  <c r="F30" i="4"/>
  <c r="BC29" i="2"/>
  <c r="F29" i="4"/>
  <c r="BC28" i="2"/>
  <c r="F28" i="4"/>
  <c r="BC27" i="2"/>
  <c r="F27" i="4"/>
  <c r="BC26" i="2"/>
  <c r="F26" i="4"/>
  <c r="BC25" i="2"/>
  <c r="F25" i="4"/>
  <c r="BC24" i="2"/>
  <c r="F24" i="4"/>
  <c r="BC23" i="2"/>
  <c r="F23" i="4"/>
  <c r="BC22" i="2"/>
  <c r="F22" i="4"/>
  <c r="BC21" i="2"/>
  <c r="F14" i="4"/>
  <c r="BC13" i="2"/>
  <c r="E12" i="4"/>
  <c r="AY11" i="2"/>
  <c r="G17" i="4"/>
  <c r="BG16" i="2"/>
  <c r="E17" i="4"/>
  <c r="AY16" i="2"/>
  <c r="AU15" i="2"/>
  <c r="F13" i="4"/>
  <c r="BC12" i="2"/>
  <c r="D9" i="4"/>
  <c r="AU8" i="2"/>
  <c r="E8" i="4"/>
  <c r="AY7" i="2"/>
  <c r="G18" i="4"/>
  <c r="BG17" i="2"/>
  <c r="E18" i="4"/>
  <c r="AY17" i="2"/>
  <c r="I42" i="4"/>
  <c r="P8" i="5"/>
  <c r="Y10" i="5"/>
  <c r="G8" i="5"/>
  <c r="R8" i="5"/>
  <c r="J8" i="5"/>
  <c r="Q8" i="5"/>
  <c r="H8" i="5"/>
  <c r="Z8" i="5"/>
  <c r="AE8" i="5"/>
  <c r="K8" i="5"/>
  <c r="AD8" i="5"/>
  <c r="AB8" i="5"/>
  <c r="D8" i="5"/>
  <c r="S8" i="5"/>
  <c r="T8" i="5"/>
  <c r="Q10" i="5"/>
  <c r="Q9" i="5"/>
  <c r="AA8" i="5"/>
  <c r="AH8" i="5"/>
  <c r="AH9" i="5"/>
  <c r="AO77" i="5" s="1"/>
  <c r="L8" i="5"/>
  <c r="F8" i="5"/>
  <c r="D10" i="5"/>
  <c r="F19" i="6"/>
  <c r="F38" i="6"/>
  <c r="F28" i="6"/>
  <c r="F44" i="6"/>
  <c r="E42" i="4" l="1"/>
  <c r="H48" i="2"/>
  <c r="D45" i="2"/>
  <c r="D42" i="4"/>
  <c r="G42" i="4"/>
  <c r="E58" i="2"/>
  <c r="E71" i="2"/>
  <c r="E82" i="2"/>
  <c r="E85" i="2"/>
  <c r="E77" i="2"/>
  <c r="E63" i="2"/>
  <c r="E84" i="2"/>
  <c r="E61" i="2"/>
  <c r="E73" i="2"/>
  <c r="E80" i="2"/>
  <c r="E64" i="2"/>
  <c r="E52" i="2"/>
  <c r="E69" i="2"/>
  <c r="E60" i="2"/>
  <c r="E62" i="2"/>
  <c r="E54" i="2"/>
  <c r="E75" i="2"/>
  <c r="E81" i="2"/>
  <c r="E66" i="2"/>
  <c r="E51" i="2"/>
  <c r="E70" i="2"/>
  <c r="E68" i="2"/>
  <c r="E65" i="2"/>
  <c r="E83" i="2"/>
  <c r="E76" i="2"/>
  <c r="E59" i="2"/>
  <c r="E79" i="2"/>
  <c r="E78" i="2"/>
  <c r="E57" i="2"/>
  <c r="E56" i="2"/>
  <c r="E67" i="2"/>
  <c r="E53" i="2"/>
  <c r="E74" i="2"/>
  <c r="E55" i="2"/>
  <c r="E72" i="2"/>
  <c r="L3" i="9"/>
  <c r="M3" i="9" s="1"/>
  <c r="V65" i="2"/>
  <c r="V85" i="2"/>
  <c r="V73" i="2"/>
  <c r="V61" i="2"/>
  <c r="V83" i="2"/>
  <c r="V80" i="2"/>
  <c r="V59" i="2"/>
  <c r="V76" i="2"/>
  <c r="V72" i="2"/>
  <c r="V68" i="2"/>
  <c r="V78" i="2"/>
  <c r="V79" i="2"/>
  <c r="V60" i="2"/>
  <c r="V53" i="2"/>
  <c r="V56" i="2"/>
  <c r="V54" i="2"/>
  <c r="V77" i="2"/>
  <c r="V67" i="2"/>
  <c r="V66" i="2"/>
  <c r="V84" i="2"/>
  <c r="V63" i="2"/>
  <c r="V64" i="2"/>
  <c r="V69" i="2"/>
  <c r="V55" i="2"/>
  <c r="V58" i="2"/>
  <c r="V62" i="2"/>
  <c r="V52" i="2"/>
  <c r="V70" i="2"/>
  <c r="V74" i="2"/>
  <c r="V82" i="2"/>
  <c r="V57" i="2"/>
  <c r="V81" i="2"/>
  <c r="V71" i="2"/>
  <c r="V51" i="2"/>
  <c r="V75" i="2"/>
  <c r="F42" i="4"/>
  <c r="L77" i="2"/>
  <c r="L53" i="2"/>
  <c r="L57" i="2"/>
  <c r="L61" i="2"/>
  <c r="L83" i="2"/>
  <c r="L85" i="2"/>
  <c r="L75" i="2"/>
  <c r="L65" i="2"/>
  <c r="L66" i="2"/>
  <c r="L54" i="2"/>
  <c r="L76" i="2"/>
  <c r="L56" i="2"/>
  <c r="L79" i="2"/>
  <c r="L67" i="2"/>
  <c r="L72" i="2"/>
  <c r="L71" i="2"/>
  <c r="L60" i="2"/>
  <c r="L78" i="2"/>
  <c r="L68" i="2"/>
  <c r="L81" i="2"/>
  <c r="L73" i="2"/>
  <c r="L59" i="2"/>
  <c r="L74" i="2"/>
  <c r="L80" i="2"/>
  <c r="L82" i="2"/>
  <c r="L58" i="2"/>
  <c r="L84" i="2"/>
  <c r="L69" i="2"/>
  <c r="L55" i="2"/>
  <c r="L52" i="2"/>
  <c r="L62" i="2"/>
  <c r="L70" i="2"/>
  <c r="L63" i="2"/>
  <c r="L64" i="2"/>
  <c r="L51" i="2"/>
  <c r="AM45" i="2"/>
  <c r="R48" i="2"/>
  <c r="AR48" i="2" s="1"/>
  <c r="Q45" i="2"/>
  <c r="F45" i="6"/>
  <c r="AQ81" i="2" l="1"/>
  <c r="AN72" i="2"/>
  <c r="AQ72" i="2"/>
  <c r="AN53" i="2"/>
  <c r="AO53" i="2"/>
  <c r="AO78" i="2"/>
  <c r="AM83" i="2"/>
  <c r="AN83" i="2"/>
  <c r="AN75" i="2"/>
  <c r="AO75" i="2"/>
  <c r="AQ69" i="2"/>
  <c r="AM69" i="2"/>
  <c r="AO73" i="2"/>
  <c r="H69" i="2"/>
  <c r="AN69" i="2" s="1"/>
  <c r="H81" i="2"/>
  <c r="AO81" i="2" s="1"/>
  <c r="H78" i="2"/>
  <c r="AQ78" i="2" s="1"/>
  <c r="H80" i="2"/>
  <c r="AM80" i="2" s="1"/>
  <c r="H75" i="2"/>
  <c r="AQ75" i="2" s="1"/>
  <c r="H71" i="2"/>
  <c r="H63" i="2"/>
  <c r="AQ63" i="2" s="1"/>
  <c r="H84" i="2"/>
  <c r="AN84" i="2" s="1"/>
  <c r="H72" i="2"/>
  <c r="AM72" i="2" s="1"/>
  <c r="H60" i="2"/>
  <c r="H58" i="2"/>
  <c r="AN58" i="2" s="1"/>
  <c r="H82" i="2"/>
  <c r="AQ82" i="2" s="1"/>
  <c r="H53" i="2"/>
  <c r="AM53" i="2" s="1"/>
  <c r="H83" i="2"/>
  <c r="AQ83" i="2" s="1"/>
  <c r="H62" i="2"/>
  <c r="AN62" i="2" s="1"/>
  <c r="AP62" i="2" s="1"/>
  <c r="H74" i="2"/>
  <c r="AN74" i="2" s="1"/>
  <c r="H59" i="2"/>
  <c r="H64" i="2"/>
  <c r="H73" i="2"/>
  <c r="AQ73" i="2" s="1"/>
  <c r="H51" i="2"/>
  <c r="AQ51" i="2" s="1"/>
  <c r="H52" i="2"/>
  <c r="H66" i="2"/>
  <c r="AQ66" i="2" s="1"/>
  <c r="H76" i="2"/>
  <c r="AO76" i="2" s="1"/>
  <c r="H68" i="2"/>
  <c r="AQ68" i="2" s="1"/>
  <c r="H55" i="2"/>
  <c r="H85" i="2"/>
  <c r="H61" i="2"/>
  <c r="AQ61" i="2" s="1"/>
  <c r="H77" i="2"/>
  <c r="AQ77" i="2" s="1"/>
  <c r="H67" i="2"/>
  <c r="H79" i="2"/>
  <c r="H56" i="2"/>
  <c r="AM56" i="2" s="1"/>
  <c r="H70" i="2"/>
  <c r="AO70" i="2" s="1"/>
  <c r="H57" i="2"/>
  <c r="H54" i="2"/>
  <c r="H65" i="2"/>
  <c r="AO65" i="2" s="1"/>
  <c r="R59" i="2"/>
  <c r="AQ59" i="2" s="1"/>
  <c r="R77" i="2"/>
  <c r="R78" i="2"/>
  <c r="R76" i="2"/>
  <c r="R84" i="2"/>
  <c r="R75" i="2"/>
  <c r="AM75" i="2" s="1"/>
  <c r="R61" i="2"/>
  <c r="R51" i="2"/>
  <c r="R65" i="2"/>
  <c r="AQ65" i="2" s="1"/>
  <c r="R69" i="2"/>
  <c r="AO69" i="2" s="1"/>
  <c r="R83" i="2"/>
  <c r="R60" i="2"/>
  <c r="AO60" i="2" s="1"/>
  <c r="R58" i="2"/>
  <c r="AM58" i="2" s="1"/>
  <c r="R67" i="2"/>
  <c r="R64" i="2"/>
  <c r="AM64" i="2" s="1"/>
  <c r="R81" i="2"/>
  <c r="AN81" i="2" s="1"/>
  <c r="AP81" i="2" s="1"/>
  <c r="R56" i="2"/>
  <c r="AN56" i="2" s="1"/>
  <c r="AP56" i="2" s="1"/>
  <c r="R54" i="2"/>
  <c r="R52" i="2"/>
  <c r="R73" i="2"/>
  <c r="R62" i="2"/>
  <c r="AM62" i="2" s="1"/>
  <c r="R53" i="2"/>
  <c r="R57" i="2"/>
  <c r="AO57" i="2" s="1"/>
  <c r="R71" i="2"/>
  <c r="AN71" i="2" s="1"/>
  <c r="R74" i="2"/>
  <c r="R80" i="2"/>
  <c r="R72" i="2"/>
  <c r="R79" i="2"/>
  <c r="AM79" i="2" s="1"/>
  <c r="R70" i="2"/>
  <c r="R68" i="2"/>
  <c r="R63" i="2"/>
  <c r="R66" i="2"/>
  <c r="AM66" i="2" s="1"/>
  <c r="R85" i="2"/>
  <c r="AQ85" i="2" s="1"/>
  <c r="R82" i="2"/>
  <c r="R55" i="2"/>
  <c r="AN55" i="2" s="1"/>
  <c r="AP55" i="2" s="1"/>
  <c r="AQ48" i="2"/>
  <c r="AO56" i="2"/>
  <c r="AM59" i="2"/>
  <c r="AO68" i="2"/>
  <c r="AO66" i="2"/>
  <c r="AN66" i="2"/>
  <c r="AO62" i="2"/>
  <c r="AQ64" i="2"/>
  <c r="AO64" i="2"/>
  <c r="AN64" i="2"/>
  <c r="AP64" i="2" s="1"/>
  <c r="AQ84" i="2"/>
  <c r="AO82" i="2"/>
  <c r="AQ57" i="2"/>
  <c r="AN57" i="2"/>
  <c r="AM57" i="2"/>
  <c r="AQ76" i="2"/>
  <c r="AM76" i="2"/>
  <c r="AQ70" i="2"/>
  <c r="AM60" i="2"/>
  <c r="AN60" i="2"/>
  <c r="AO80" i="2"/>
  <c r="AO63" i="2"/>
  <c r="AM63" i="2"/>
  <c r="AQ71" i="2"/>
  <c r="AM71" i="2"/>
  <c r="AQ55" i="2"/>
  <c r="AM55" i="2"/>
  <c r="AO55" i="2"/>
  <c r="AQ67" i="2"/>
  <c r="AN67" i="2"/>
  <c r="AM67" i="2"/>
  <c r="AO67" i="2"/>
  <c r="AN79" i="2"/>
  <c r="AP79" i="2" s="1"/>
  <c r="AO79" i="2"/>
  <c r="AN65" i="2"/>
  <c r="AM51" i="2"/>
  <c r="AQ54" i="2"/>
  <c r="AO54" i="2"/>
  <c r="AN54" i="2"/>
  <c r="AP54" i="2" s="1"/>
  <c r="AM54" i="2"/>
  <c r="AO52" i="2"/>
  <c r="AN52" i="2"/>
  <c r="AQ52" i="2"/>
  <c r="AM52" i="2"/>
  <c r="AN61" i="2"/>
  <c r="AM61" i="2"/>
  <c r="AN85" i="2"/>
  <c r="AP58" i="2" l="1"/>
  <c r="AP69" i="2"/>
  <c r="AO58" i="2"/>
  <c r="AM85" i="2"/>
  <c r="AP66" i="2"/>
  <c r="AO77" i="2"/>
  <c r="AP75" i="2"/>
  <c r="AN78" i="2"/>
  <c r="AP78" i="2" s="1"/>
  <c r="AO85" i="2"/>
  <c r="AP85" i="2" s="1"/>
  <c r="AO71" i="2"/>
  <c r="AP71" i="2" s="1"/>
  <c r="AQ60" i="2"/>
  <c r="AP57" i="2"/>
  <c r="AM68" i="2"/>
  <c r="AN59" i="2"/>
  <c r="AQ56" i="2"/>
  <c r="AQ58" i="2"/>
  <c r="AN77" i="2"/>
  <c r="AP77" i="2" s="1"/>
  <c r="AN73" i="2"/>
  <c r="AP73" i="2" s="1"/>
  <c r="AO83" i="2"/>
  <c r="AP83" i="2" s="1"/>
  <c r="AM78" i="2"/>
  <c r="AQ53" i="2"/>
  <c r="AO72" i="2"/>
  <c r="AM81" i="2"/>
  <c r="AQ74" i="2"/>
  <c r="AP65" i="2"/>
  <c r="AM77" i="2"/>
  <c r="AM74" i="2"/>
  <c r="AO51" i="2"/>
  <c r="AN80" i="2"/>
  <c r="AP80" i="2" s="1"/>
  <c r="AP60" i="2"/>
  <c r="AN70" i="2"/>
  <c r="AP70" i="2" s="1"/>
  <c r="AN82" i="2"/>
  <c r="AP82" i="2" s="1"/>
  <c r="AM84" i="2"/>
  <c r="AN68" i="2"/>
  <c r="AP68" i="2" s="1"/>
  <c r="AO59" i="2"/>
  <c r="AM73" i="2"/>
  <c r="AP53" i="2"/>
  <c r="AP72" i="2"/>
  <c r="AO74" i="2"/>
  <c r="AP74" i="2" s="1"/>
  <c r="AO61" i="2"/>
  <c r="AP61" i="2" s="1"/>
  <c r="AN51" i="2"/>
  <c r="AM65" i="2"/>
  <c r="AQ79" i="2"/>
  <c r="AN63" i="2"/>
  <c r="AP63" i="2" s="1"/>
  <c r="AQ80" i="2"/>
  <c r="AM70" i="2"/>
  <c r="AN76" i="2"/>
  <c r="AP76" i="2" s="1"/>
  <c r="AM82" i="2"/>
  <c r="AO84" i="2"/>
  <c r="AP84" i="2" s="1"/>
  <c r="AQ62" i="2"/>
  <c r="AP52" i="2"/>
  <c r="AP67" i="2"/>
  <c r="AP51" i="2" l="1"/>
  <c r="AP59" i="2"/>
</calcChain>
</file>

<file path=xl/comments1.xml><?xml version="1.0" encoding="utf-8"?>
<comments xmlns="http://schemas.openxmlformats.org/spreadsheetml/2006/main">
  <authors>
    <author/>
  </authors>
  <commentList>
    <comment ref="D6" authorId="0">
      <text>
        <r>
          <rPr>
            <b/>
            <sz val="12"/>
            <color indexed="17"/>
            <rFont val="Times New Roman"/>
            <family val="1"/>
          </rPr>
          <t xml:space="preserve">Tapez 1 si réussi
</t>
        </r>
        <r>
          <rPr>
            <b/>
            <sz val="12"/>
            <color indexed="10"/>
            <rFont val="Times New Roman"/>
            <family val="1"/>
          </rPr>
          <t xml:space="preserve">Tapez 0 si échoué
</t>
        </r>
        <r>
          <rPr>
            <b/>
            <sz val="12"/>
            <color indexed="8"/>
            <rFont val="Times New Roman"/>
            <family val="1"/>
          </rPr>
          <t>Tapez A si absent</t>
        </r>
      </text>
    </comment>
  </commentList>
</comments>
</file>

<file path=xl/sharedStrings.xml><?xml version="1.0" encoding="utf-8"?>
<sst xmlns="http://schemas.openxmlformats.org/spreadsheetml/2006/main" count="327" uniqueCount="255">
  <si>
    <t>Notice d'utilisation</t>
  </si>
  <si>
    <t>Ecole</t>
  </si>
  <si>
    <t xml:space="preserve">Indiquez le seuil
d'alerte de difficulté </t>
  </si>
  <si>
    <t>Enseignant</t>
  </si>
  <si>
    <t>Classe</t>
  </si>
  <si>
    <t>Nombre
d'items
échoués</t>
  </si>
  <si>
    <t>Nombre
d'items
réussis</t>
  </si>
  <si>
    <t>%
de
réussite</t>
  </si>
  <si>
    <t>Situation
de
l'élève</t>
  </si>
  <si>
    <t>N°</t>
  </si>
  <si>
    <t>NOM et Prénom</t>
  </si>
  <si>
    <t>L
1</t>
  </si>
  <si>
    <t>L
2</t>
  </si>
  <si>
    <t>L
3</t>
  </si>
  <si>
    <t>L
4</t>
  </si>
  <si>
    <t>L
5</t>
  </si>
  <si>
    <t>L
6</t>
  </si>
  <si>
    <t>L
7</t>
  </si>
  <si>
    <t>L
8</t>
  </si>
  <si>
    <t>L
9</t>
  </si>
  <si>
    <t>L
10</t>
  </si>
  <si>
    <t>Nbre
absences</t>
  </si>
  <si>
    <t>C</t>
  </si>
  <si>
    <t>L</t>
  </si>
  <si>
    <t>E</t>
  </si>
  <si>
    <t>% Français mi-CE1</t>
  </si>
  <si>
    <t>Nombre
d'items échoués</t>
  </si>
  <si>
    <t>Nombre
d'items réussis</t>
  </si>
  <si>
    <t>Pourcentage de réussites</t>
  </si>
  <si>
    <t>Pourcentage
de réussite
par champ</t>
  </si>
  <si>
    <t>Absences par item</t>
  </si>
  <si>
    <t>Nbre items évalués</t>
  </si>
  <si>
    <t>Calcul items
réussis à 80%</t>
  </si>
  <si>
    <t xml:space="preserve">Nom </t>
  </si>
  <si>
    <t>Prénom</t>
  </si>
  <si>
    <t>% Français fin-CE1</t>
  </si>
  <si>
    <t>Profil de la classe</t>
  </si>
  <si>
    <t>Repérage des difficultés
par champ</t>
  </si>
  <si>
    <t>Totaux</t>
  </si>
  <si>
    <t>Situation de l'élève</t>
  </si>
  <si>
    <t>% de réussite
par champ</t>
  </si>
  <si>
    <t>Difficulté avérée
par champ</t>
  </si>
  <si>
    <t>Profil de l'élève</t>
  </si>
  <si>
    <t>Item</t>
  </si>
  <si>
    <t>Code</t>
  </si>
  <si>
    <t>Bilan</t>
  </si>
  <si>
    <t>items</t>
  </si>
  <si>
    <t>G
21</t>
  </si>
  <si>
    <t>O
31</t>
  </si>
  <si>
    <t>O
32</t>
  </si>
  <si>
    <t>O
33</t>
  </si>
  <si>
    <t>O
34</t>
  </si>
  <si>
    <t>O
35</t>
  </si>
  <si>
    <t>G21</t>
  </si>
  <si>
    <t>O31</t>
  </si>
  <si>
    <t>O32</t>
  </si>
  <si>
    <t>O33</t>
  </si>
  <si>
    <t>O34</t>
  </si>
  <si>
    <t>O35</t>
  </si>
  <si>
    <t xml:space="preserve">Connaissances et capacités du socle </t>
  </si>
  <si>
    <t>A</t>
  </si>
  <si>
    <t>Données saisies</t>
  </si>
  <si>
    <t>Seuil d'alerte</t>
  </si>
  <si>
    <t>Nombres et calcul</t>
  </si>
  <si>
    <t>Géométrie</t>
  </si>
  <si>
    <t>Mesure</t>
  </si>
  <si>
    <t>Données</t>
  </si>
  <si>
    <t>L
11</t>
  </si>
  <si>
    <t>L
12</t>
  </si>
  <si>
    <t>L
13</t>
  </si>
  <si>
    <t>G
14</t>
  </si>
  <si>
    <t>G
15</t>
  </si>
  <si>
    <t>G
16</t>
  </si>
  <si>
    <t>G
17</t>
  </si>
  <si>
    <t>G
18</t>
  </si>
  <si>
    <t>G
19</t>
  </si>
  <si>
    <t>G
20</t>
  </si>
  <si>
    <t>M
22</t>
  </si>
  <si>
    <t>M
23</t>
  </si>
  <si>
    <t>M
24</t>
  </si>
  <si>
    <t>M
25</t>
  </si>
  <si>
    <t>M
26</t>
  </si>
  <si>
    <t>M
27</t>
  </si>
  <si>
    <t>M
28</t>
  </si>
  <si>
    <t>M
29</t>
  </si>
  <si>
    <t>M
30</t>
  </si>
  <si>
    <t>N1</t>
  </si>
  <si>
    <t>N2</t>
  </si>
  <si>
    <t>N3</t>
  </si>
  <si>
    <t>N4</t>
  </si>
  <si>
    <t>N5</t>
  </si>
  <si>
    <t>N6</t>
  </si>
  <si>
    <t>N7</t>
  </si>
  <si>
    <t>N8</t>
  </si>
  <si>
    <t>N9</t>
  </si>
  <si>
    <t>N10</t>
  </si>
  <si>
    <t>N11</t>
  </si>
  <si>
    <t>N12</t>
  </si>
  <si>
    <t>N13</t>
  </si>
  <si>
    <t>NOMBRES ET  CALCULS</t>
  </si>
  <si>
    <t>GEOMETRIE</t>
  </si>
  <si>
    <t>MESURE</t>
  </si>
  <si>
    <t>DONNEES</t>
  </si>
  <si>
    <t>G14</t>
  </si>
  <si>
    <t>G15</t>
  </si>
  <si>
    <t>G16</t>
  </si>
  <si>
    <t>G17</t>
  </si>
  <si>
    <t>G18</t>
  </si>
  <si>
    <t>G19</t>
  </si>
  <si>
    <t>G20</t>
  </si>
  <si>
    <t>M22</t>
  </si>
  <si>
    <t>M23</t>
  </si>
  <si>
    <t>M24</t>
  </si>
  <si>
    <t>M25</t>
  </si>
  <si>
    <t>M26</t>
  </si>
  <si>
    <t>M27</t>
  </si>
  <si>
    <t>M28</t>
  </si>
  <si>
    <t>M29</t>
  </si>
  <si>
    <t>M30</t>
  </si>
  <si>
    <t>Score total GEOMETRIE /8</t>
  </si>
  <si>
    <t>Score total GRANDEURS ET MESURE /9</t>
  </si>
  <si>
    <t>Score total GESTION ET ORGANISATION DES DONNEES /5</t>
  </si>
  <si>
    <t>Score global /35</t>
  </si>
  <si>
    <t>Score total NOMBRES ET CALCUL  /13</t>
  </si>
  <si>
    <t>NOMB</t>
  </si>
  <si>
    <t>GEOM</t>
  </si>
  <si>
    <t>MESU</t>
  </si>
  <si>
    <t>DONN</t>
  </si>
  <si>
    <t>% de 
réuss NOMB</t>
  </si>
  <si>
    <t>Absences
NOMB</t>
  </si>
  <si>
    <t>Situation
NOMB</t>
  </si>
  <si>
    <t>% de 
réuss GEOM</t>
  </si>
  <si>
    <t>Absences
GEOM</t>
  </si>
  <si>
    <t>Situation
GEOM</t>
  </si>
  <si>
    <t>% de 
réuss MESU</t>
  </si>
  <si>
    <t>Absences
MESU</t>
  </si>
  <si>
    <t>Situation
MESU</t>
  </si>
  <si>
    <t>% de 
réuss DONN</t>
  </si>
  <si>
    <t>Absences
DONN</t>
  </si>
  <si>
    <t>Situation
DONN</t>
  </si>
  <si>
    <t>Pour choisir un élève, cliquez dans la case ci-contre, puis sur la flèche et sélectionnez son nom.</t>
  </si>
  <si>
    <t>%  Maths
CE2</t>
  </si>
  <si>
    <t>N
1</t>
  </si>
  <si>
    <t>N
2</t>
  </si>
  <si>
    <t>N
3</t>
  </si>
  <si>
    <t>N
4</t>
  </si>
  <si>
    <t>N
5</t>
  </si>
  <si>
    <t>N
6</t>
  </si>
  <si>
    <t>N
7</t>
  </si>
  <si>
    <t>N
8</t>
  </si>
  <si>
    <t>N
9</t>
  </si>
  <si>
    <t>N
10</t>
  </si>
  <si>
    <t>N
11</t>
  </si>
  <si>
    <t>N
12</t>
  </si>
  <si>
    <t>N
13</t>
  </si>
  <si>
    <t/>
  </si>
  <si>
    <t>Alerte décalage
avec la classe</t>
  </si>
  <si>
    <t>Items calcul décalage classe</t>
  </si>
  <si>
    <t>Décalage classe sur tous les champs</t>
  </si>
  <si>
    <t>Nombre d'élèves en difficulté MAT</t>
  </si>
  <si>
    <t>Nombre d'élèves en décalage avec la classe MAT</t>
  </si>
  <si>
    <t>Absences</t>
  </si>
  <si>
    <t>Réussites</t>
  </si>
  <si>
    <t>Echecs</t>
  </si>
  <si>
    <t>Calcul 1/3</t>
  </si>
  <si>
    <t>0 à &lt;10%</t>
  </si>
  <si>
    <t>10 à &lt;20%</t>
  </si>
  <si>
    <t>20 à &lt;30%</t>
  </si>
  <si>
    <t>30 à &lt;40%</t>
  </si>
  <si>
    <t>40 à &lt;50%</t>
  </si>
  <si>
    <t>50 à &lt;60%</t>
  </si>
  <si>
    <t>60 à &lt;70%</t>
  </si>
  <si>
    <t>70 à &lt;80%</t>
  </si>
  <si>
    <t>80 à &lt;90%</t>
  </si>
  <si>
    <t>90 à &lt;100%</t>
  </si>
  <si>
    <t>Total</t>
  </si>
  <si>
    <t>ABS</t>
  </si>
  <si>
    <t>Nombre d'élèves</t>
  </si>
  <si>
    <t>% de réussite global en Maths</t>
  </si>
  <si>
    <t>Résultats Maths</t>
  </si>
  <si>
    <t>La mention "décalage avec la classe" indique que l'élève a réussi moins de 2/3 des items réussis à 80% par le groupe classe. Elle souligne une situation de rupture avec la classe qui doit être étudiée avec attention.</t>
  </si>
  <si>
    <t>%Total</t>
  </si>
  <si>
    <t>PPRE</t>
  </si>
  <si>
    <t>Connaissances et 
compétences évaluées</t>
  </si>
  <si>
    <r>
      <t xml:space="preserve"> </t>
    </r>
    <r>
      <rPr>
        <b/>
        <sz val="12"/>
        <rFont val="Arial"/>
        <family val="2"/>
      </rPr>
      <t xml:space="preserve"> Evaluations mathématiques fin CM2 </t>
    </r>
  </si>
  <si>
    <r>
      <t xml:space="preserve">
Saisie des résultats
</t>
    </r>
    <r>
      <rPr>
        <sz val="10"/>
        <rFont val="Arial"/>
        <family val="2"/>
      </rPr>
      <t>Sur la page 'MAT-CM2' indiquez le nom et le prénom de chaque élève. 
Toutes ces informations ne seront saisies qu'une seule fois, elles seront automatiquement répercutées sur les pages suivantes. 
Les résultats des élèves peuvent être saisis avec le clavier (en utilisant les flèches pour changer de cellule, c'est la méthode recommandée) ou avec la souris à partir de la liste déroulante.
Le codage est le suivant : 
tapez 1 si l'item est réussi, 
tapez 0 si l'item est échoué, 
tapez A en cas d'absence qui n'a pas pu être rattrapée. 
Veillez à ne laisser aucune case vide. 
Le seuil d'alerte est fixé à 50 % par défaut.Il peut être modifié en fonction des besoins rencontrés.</t>
    </r>
  </si>
  <si>
    <t>CM2</t>
  </si>
  <si>
    <t>Évaluations  mathématiques fin CM2</t>
  </si>
  <si>
    <t>Maths fin CM2</t>
  </si>
  <si>
    <t>Maths CM2</t>
  </si>
  <si>
    <t>Evaluation de
Maths CM2</t>
  </si>
  <si>
    <t>Évaluation de Mathématiques fin CM2 - Bilan de l'élève</t>
  </si>
  <si>
    <t>Connaissances et 
compétences de fin de CM2</t>
  </si>
  <si>
    <t xml:space="preserve">Connaître, savoir écrire et nommer 
les nombres entiers jusqu'au milliard </t>
  </si>
  <si>
    <t>Ranger des nombres décimaux</t>
  </si>
  <si>
    <t>Utiliser des fractions</t>
  </si>
  <si>
    <t xml:space="preserve">Ajouter deux fractions décimales ou deux fractions simples de même dénominateur </t>
  </si>
  <si>
    <t>Connaître, savoir écrire et nommer 
les nombres entiers jusqu'au milliard</t>
  </si>
  <si>
    <t xml:space="preserve">Calculer mentalement. Connaître les résultats des tables de multiplication </t>
  </si>
  <si>
    <t>Addition de 2 nombres entiers</t>
  </si>
  <si>
    <t>Multiplication de 2 nombres entiers</t>
  </si>
  <si>
    <t>Multiplication de 2 nombresdécimaux</t>
  </si>
  <si>
    <t>Soustraction de 2 nombres décimaux</t>
  </si>
  <si>
    <t>Addition, soustraction, multiplication de 2 nombres entiers ou décimaux</t>
  </si>
  <si>
    <t xml:space="preserve">Multiplier  par 10, 100, 1000 </t>
  </si>
  <si>
    <t>Calcul mental sur des nombres</t>
  </si>
  <si>
    <t>Division de 2 nombres entiers</t>
  </si>
  <si>
    <t>Division de 2 nombres décimaux</t>
  </si>
  <si>
    <t xml:space="preserve">Division d’un nombre entier ou décimal par un nombre entier </t>
  </si>
  <si>
    <t xml:space="preserve">Vérifier la nature d'une figure en ayant recours aux instruments (règle graduée, équerre, compas) </t>
  </si>
  <si>
    <t>Reconnaître que des droites sont parallèles.</t>
  </si>
  <si>
    <t>Tracer des droites perpendiculaires</t>
  </si>
  <si>
    <t xml:space="preserve">Reconnaître, décrire et nommer les solides droits </t>
  </si>
  <si>
    <t xml:space="preserve">reconnaître ou compléter un patron </t>
  </si>
  <si>
    <t>Décrire et nommer une pyramide</t>
  </si>
  <si>
    <t>Compléter une figure par symétrie axiale</t>
  </si>
  <si>
    <t>Compléter une figure par symétrie 
axiale</t>
  </si>
  <si>
    <t>Tracer une figure à partir d'un modèle</t>
  </si>
  <si>
    <t>Construire une hauteur d’un triangle</t>
  </si>
  <si>
    <t xml:space="preserve">Lire l’heure sur une montre à aiguilles </t>
  </si>
  <si>
    <t>Lire l’heure sur une montre à aiguilles</t>
  </si>
  <si>
    <t>Connaître les unités de masse</t>
  </si>
  <si>
    <t>Connaître les unités de longueur</t>
  </si>
  <si>
    <t>Connaître et utiliser les unités du système métrique (longueur, masse, contenance) et leurs relations</t>
  </si>
  <si>
    <t xml:space="preserve">Connaitre la formule du périmètre du carré et du rectangle </t>
  </si>
  <si>
    <t xml:space="preserve">Connaitre la formule du périmètre du
 carré et du rectangle </t>
  </si>
  <si>
    <t xml:space="preserve">Mesurer ou estimer l’aire d’une surface </t>
  </si>
  <si>
    <t>Résoudre un problème sur les euros</t>
  </si>
  <si>
    <t>Résoudre des problèmes dont la résolution implique des conversions</t>
  </si>
  <si>
    <t>Estimer et vérifier en utilisant l'équerre qu'un angle est droit, aigu ou obtus.</t>
  </si>
  <si>
    <t>Vérifier en utilisant l'équerre
 qu'un angle est droit, aigu ou obtus.</t>
  </si>
  <si>
    <t>Résoudre des problèmes dont la résolution implique des conversions et des unités de mesure</t>
  </si>
  <si>
    <t xml:space="preserve">Résoudre des problèmes relevant des quatre opérations, engageant une démarche à une ou plusieurs étapes, de plus en plus complexes </t>
  </si>
  <si>
    <t xml:space="preserve">Lire les coordonnées d'un point </t>
  </si>
  <si>
    <t xml:space="preserve">Résoudre des problèmes relevant de la proportionnalité </t>
  </si>
  <si>
    <t>Proportionnalité avec entiers</t>
  </si>
  <si>
    <t>Proportionnalité avec décimaux</t>
  </si>
  <si>
    <t>Problèmes à plusieurs étapes</t>
  </si>
  <si>
    <t>Problème complexe</t>
  </si>
  <si>
    <t>Écrire, nommer, comparer et utiliser les nombres entiers, les nombres
décimaux (jusqu’au centième) et quelques fractions simples</t>
  </si>
  <si>
    <t>Utiliser les techniques opératoires des quatre opérations sur les nombres entiers et décimaux</t>
  </si>
  <si>
    <t>Restituer les tables d’addition et de
multiplication de 2 à 9</t>
  </si>
  <si>
    <t>Utiliser la technique opératoire de la division (diviseur entier)</t>
  </si>
  <si>
    <t>Calculer mentalement en utilisant les quatre opérations</t>
  </si>
  <si>
    <t>Résoudre des problèmes relevant des quatre opérations</t>
  </si>
  <si>
    <t>Reconnaître, décrire et nommer les figures et solides usuels</t>
  </si>
  <si>
    <t xml:space="preserve">Utiliser la règle, l’équerre et le compas pour vérifier la nature de figures planes usuelles </t>
  </si>
  <si>
    <t>Percevoir et reconnaître
parallèles et perpendiculaires</t>
  </si>
  <si>
    <t>Résoudre des problèmes de reproduction, de construction</t>
  </si>
  <si>
    <t>Utiliser des instruments de mesure</t>
  </si>
  <si>
    <t xml:space="preserve">Connaître et utiliser les formules du périmètre et de l’aire d’un carré, 
d’un rectangle et d’un triangle </t>
  </si>
  <si>
    <t>Utiliser les unités de mesures usuelles</t>
  </si>
  <si>
    <t>Résoudre un problème mettant en jeu une situation de proportionnalité</t>
  </si>
  <si>
    <t>Lire, interpréter  des graphiques</t>
  </si>
  <si>
    <t>Evaluations  mathématiques fin CM2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</si>
</sst>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0.0%"/>
    <numFmt numFmtId="166" formatCode="0.0"/>
    <numFmt numFmtId="167" formatCode="#,##0.0"/>
  </numFmts>
  <fonts count="63" x14ac:knownFonts="1">
    <font>
      <sz val="10"/>
      <name val="Arial"/>
      <family val="2"/>
    </font>
    <font>
      <sz val="10"/>
      <name val="Arial"/>
      <family val="2"/>
    </font>
    <font>
      <sz val="8"/>
      <name val="Arial"/>
      <family val="2"/>
    </font>
    <font>
      <b/>
      <sz val="16"/>
      <name val="Arial"/>
      <family val="2"/>
    </font>
    <font>
      <b/>
      <sz val="10"/>
      <name val="Arial"/>
      <family val="2"/>
    </font>
    <font>
      <b/>
      <sz val="14"/>
      <name val="Arial"/>
      <family val="2"/>
    </font>
    <font>
      <b/>
      <sz val="12"/>
      <color indexed="8"/>
      <name val="Arial"/>
      <family val="2"/>
    </font>
    <font>
      <b/>
      <sz val="12"/>
      <name val="Arial"/>
      <family val="2"/>
    </font>
    <font>
      <b/>
      <sz val="18"/>
      <name val="Arial"/>
      <family val="2"/>
    </font>
    <font>
      <b/>
      <sz val="14"/>
      <color indexed="9"/>
      <name val="Arial"/>
      <family val="2"/>
    </font>
    <font>
      <b/>
      <sz val="10"/>
      <color indexed="47"/>
      <name val="Arial"/>
      <family val="2"/>
    </font>
    <font>
      <b/>
      <sz val="10"/>
      <color indexed="42"/>
      <name val="Arial"/>
      <family val="2"/>
    </font>
    <font>
      <b/>
      <sz val="10"/>
      <color indexed="9"/>
      <name val="Arial"/>
      <family val="2"/>
    </font>
    <font>
      <b/>
      <sz val="10"/>
      <color indexed="8"/>
      <name val="Arial"/>
      <family val="2"/>
    </font>
    <font>
      <sz val="18"/>
      <name val="Arial"/>
      <family val="2"/>
    </font>
    <font>
      <sz val="12"/>
      <name val="Arial"/>
      <family val="2"/>
    </font>
    <font>
      <b/>
      <sz val="12"/>
      <color indexed="17"/>
      <name val="Times New Roman"/>
      <family val="1"/>
    </font>
    <font>
      <b/>
      <sz val="12"/>
      <color indexed="10"/>
      <name val="Times New Roman"/>
      <family val="1"/>
    </font>
    <font>
      <b/>
      <sz val="12"/>
      <color indexed="8"/>
      <name val="Times New Roman"/>
      <family val="1"/>
    </font>
    <font>
      <b/>
      <sz val="11"/>
      <name val="Arial"/>
      <family val="2"/>
    </font>
    <font>
      <sz val="10"/>
      <color indexed="8"/>
      <name val="Arial"/>
      <family val="2"/>
    </font>
    <font>
      <sz val="10"/>
      <color indexed="22"/>
      <name val="Arial"/>
      <family val="2"/>
    </font>
    <font>
      <b/>
      <sz val="10"/>
      <color indexed="23"/>
      <name val="Arial"/>
      <family val="2"/>
    </font>
    <font>
      <b/>
      <sz val="14"/>
      <color indexed="8"/>
      <name val="Arial"/>
      <family val="2"/>
    </font>
    <font>
      <b/>
      <sz val="9"/>
      <name val="Arial"/>
      <family val="2"/>
    </font>
    <font>
      <b/>
      <sz val="14"/>
      <color indexed="59"/>
      <name val="Arial"/>
      <family val="2"/>
    </font>
    <font>
      <b/>
      <sz val="16"/>
      <color indexed="10"/>
      <name val="Arial"/>
      <family val="2"/>
    </font>
    <font>
      <sz val="10"/>
      <color indexed="9"/>
      <name val="Arial"/>
      <family val="2"/>
    </font>
    <font>
      <b/>
      <sz val="9"/>
      <color indexed="8"/>
      <name val="Arial"/>
      <family val="2"/>
    </font>
    <font>
      <i/>
      <sz val="12"/>
      <name val="Arial"/>
      <family val="2"/>
    </font>
    <font>
      <b/>
      <sz val="14"/>
      <color indexed="54"/>
      <name val="Arial"/>
      <family val="2"/>
    </font>
    <font>
      <b/>
      <sz val="10"/>
      <color indexed="55"/>
      <name val="Arial"/>
      <family val="2"/>
    </font>
    <font>
      <sz val="10"/>
      <name val="Arial"/>
      <family val="2"/>
    </font>
    <font>
      <b/>
      <i/>
      <sz val="12"/>
      <name val="Arial"/>
      <family val="2"/>
    </font>
    <font>
      <b/>
      <sz val="14"/>
      <color indexed="9"/>
      <name val="Calibri"/>
      <family val="2"/>
    </font>
    <font>
      <sz val="10"/>
      <name val="Calibri"/>
      <family val="2"/>
    </font>
    <font>
      <sz val="12"/>
      <color indexed="8"/>
      <name val="Calibri"/>
      <family val="2"/>
    </font>
    <font>
      <sz val="14"/>
      <color indexed="62"/>
      <name val="Calibri"/>
      <family val="2"/>
    </font>
    <font>
      <sz val="16"/>
      <name val="Calibri"/>
      <family val="2"/>
    </font>
    <font>
      <b/>
      <sz val="9"/>
      <name val="Calibri"/>
      <family val="2"/>
    </font>
    <font>
      <b/>
      <sz val="8"/>
      <name val="Calibri"/>
      <family val="2"/>
    </font>
    <font>
      <b/>
      <sz val="10"/>
      <color indexed="62"/>
      <name val="Arial"/>
      <family val="2"/>
    </font>
    <font>
      <sz val="10"/>
      <color indexed="10"/>
      <name val="Arial"/>
      <family val="2"/>
    </font>
    <font>
      <b/>
      <sz val="10"/>
      <color theme="1"/>
      <name val="Arial"/>
      <family val="2"/>
    </font>
    <font>
      <sz val="8"/>
      <color rgb="FF000000"/>
      <name val="Arial"/>
      <family val="2"/>
    </font>
    <font>
      <sz val="8"/>
      <color theme="1"/>
      <name val="Arial"/>
      <family val="2"/>
    </font>
    <font>
      <sz val="10"/>
      <color theme="0" tint="-0.34998626667073579"/>
      <name val="Arial"/>
      <family val="2"/>
    </font>
    <font>
      <sz val="10"/>
      <color theme="0" tint="-0.14999847407452621"/>
      <name val="Arial"/>
      <family val="2"/>
    </font>
    <font>
      <b/>
      <sz val="10"/>
      <color theme="3" tint="0.39997558519241921"/>
      <name val="Arial"/>
      <family val="2"/>
    </font>
    <font>
      <b/>
      <sz val="14"/>
      <color theme="4" tint="-0.499984740745262"/>
      <name val="Arial"/>
      <family val="2"/>
    </font>
    <font>
      <sz val="14"/>
      <color theme="4" tint="-0.499984740745262"/>
      <name val="Arial"/>
      <family val="2"/>
    </font>
    <font>
      <b/>
      <sz val="24"/>
      <color theme="4" tint="-0.249977111117893"/>
      <name val="Arial"/>
      <family val="2"/>
    </font>
    <font>
      <sz val="24"/>
      <color theme="4" tint="-0.249977111117893"/>
      <name val="Arial"/>
      <family val="2"/>
    </font>
    <font>
      <sz val="9"/>
      <color theme="1" tint="0.249977111117893"/>
      <name val="Arial"/>
      <family val="2"/>
    </font>
    <font>
      <b/>
      <sz val="14"/>
      <color theme="1"/>
      <name val="Arial"/>
      <family val="2"/>
    </font>
    <font>
      <b/>
      <sz val="12"/>
      <color theme="4" tint="-0.499984740745262"/>
      <name val="Arial"/>
      <family val="2"/>
    </font>
    <font>
      <b/>
      <sz val="14"/>
      <color theme="4" tint="-0.249977111117893"/>
      <name val="Arial"/>
      <family val="2"/>
    </font>
    <font>
      <b/>
      <sz val="10"/>
      <color theme="1" tint="4.9989318521683403E-2"/>
      <name val="Arial"/>
      <family val="2"/>
    </font>
    <font>
      <b/>
      <sz val="16"/>
      <color theme="0" tint="-0.499984740745262"/>
      <name val="Arial"/>
      <family val="2"/>
    </font>
    <font>
      <sz val="10"/>
      <color theme="4" tint="-0.249977111117893"/>
      <name val="Arial"/>
      <family val="2"/>
    </font>
    <font>
      <b/>
      <sz val="14"/>
      <color theme="0" tint="-0.499984740745262"/>
      <name val="Arial"/>
      <family val="2"/>
    </font>
    <font>
      <sz val="14"/>
      <color theme="0" tint="-0.499984740745262"/>
      <name val="Arial"/>
      <family val="2"/>
    </font>
    <font>
      <sz val="16"/>
      <name val="Arial"/>
      <family val="2"/>
    </font>
  </fonts>
  <fills count="50">
    <fill>
      <patternFill patternType="none"/>
    </fill>
    <fill>
      <patternFill patternType="gray125"/>
    </fill>
    <fill>
      <patternFill patternType="solid">
        <fgColor indexed="43"/>
        <bgColor indexed="26"/>
      </patternFill>
    </fill>
    <fill>
      <patternFill patternType="solid">
        <fgColor indexed="22"/>
        <bgColor indexed="31"/>
      </patternFill>
    </fill>
    <fill>
      <patternFill patternType="solid">
        <fgColor indexed="10"/>
        <bgColor indexed="60"/>
      </patternFill>
    </fill>
    <fill>
      <patternFill patternType="solid">
        <fgColor indexed="17"/>
        <bgColor indexed="21"/>
      </patternFill>
    </fill>
    <fill>
      <patternFill patternType="solid">
        <fgColor indexed="56"/>
        <bgColor indexed="62"/>
      </patternFill>
    </fill>
    <fill>
      <patternFill patternType="solid">
        <fgColor indexed="42"/>
        <bgColor indexed="27"/>
      </patternFill>
    </fill>
    <fill>
      <patternFill patternType="solid">
        <fgColor indexed="9"/>
        <bgColor indexed="41"/>
      </patternFill>
    </fill>
    <fill>
      <patternFill patternType="solid">
        <fgColor indexed="23"/>
        <bgColor indexed="55"/>
      </patternFill>
    </fill>
    <fill>
      <patternFill patternType="solid">
        <fgColor indexed="31"/>
        <bgColor indexed="22"/>
      </patternFill>
    </fill>
    <fill>
      <patternFill patternType="solid">
        <fgColor indexed="52"/>
        <bgColor indexed="51"/>
      </patternFill>
    </fill>
    <fill>
      <patternFill patternType="solid">
        <fgColor indexed="20"/>
        <bgColor indexed="36"/>
      </patternFill>
    </fill>
    <fill>
      <patternFill patternType="solid">
        <fgColor indexed="57"/>
        <bgColor indexed="21"/>
      </patternFill>
    </fill>
    <fill>
      <patternFill patternType="solid">
        <fgColor indexed="47"/>
        <bgColor indexed="22"/>
      </patternFill>
    </fill>
    <fill>
      <patternFill patternType="solid">
        <fgColor indexed="26"/>
        <bgColor indexed="9"/>
      </patternFill>
    </fill>
    <fill>
      <patternFill patternType="solid">
        <fgColor indexed="27"/>
        <bgColor indexed="42"/>
      </patternFill>
    </fill>
    <fill>
      <patternFill patternType="solid">
        <fgColor indexed="53"/>
        <bgColor indexed="52"/>
      </patternFill>
    </fill>
    <fill>
      <patternFill patternType="solid">
        <fgColor indexed="8"/>
        <bgColor indexed="58"/>
      </patternFill>
    </fill>
    <fill>
      <patternFill patternType="solid">
        <fgColor theme="0" tint="-0.249977111117893"/>
        <bgColor indexed="24"/>
      </patternFill>
    </fill>
    <fill>
      <patternFill patternType="solid">
        <fgColor theme="0" tint="-0.249977111117893"/>
        <bgColor indexed="27"/>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52"/>
      </patternFill>
    </fill>
    <fill>
      <patternFill patternType="solid">
        <fgColor theme="0" tint="-0.249977111117893"/>
        <bgColor indexed="60"/>
      </patternFill>
    </fill>
    <fill>
      <patternFill patternType="solid">
        <fgColor theme="0" tint="-0.249977111117893"/>
        <bgColor indexed="21"/>
      </patternFill>
    </fill>
    <fill>
      <patternFill patternType="solid">
        <fgColor theme="7" tint="0.79998168889431442"/>
        <bgColor indexed="24"/>
      </patternFill>
    </fill>
    <fill>
      <patternFill patternType="solid">
        <fgColor theme="5" tint="0.79998168889431442"/>
        <bgColor indexed="27"/>
      </patternFill>
    </fill>
    <fill>
      <patternFill patternType="solid">
        <fgColor theme="6" tint="0.79998168889431442"/>
        <bgColor indexed="27"/>
      </patternFill>
    </fill>
    <fill>
      <patternFill patternType="solid">
        <fgColor theme="4" tint="0.79998168889431442"/>
        <bgColor indexed="27"/>
      </patternFill>
    </fill>
    <fill>
      <patternFill patternType="solid">
        <fgColor theme="4" tint="0.79998168889431442"/>
        <bgColor indexed="24"/>
      </patternFill>
    </fill>
    <fill>
      <patternFill patternType="solid">
        <fgColor theme="6" tint="0.79998168889431442"/>
        <bgColor indexed="24"/>
      </patternFill>
    </fill>
    <fill>
      <patternFill patternType="solid">
        <fgColor theme="9" tint="0.79998168889431442"/>
        <bgColor indexed="24"/>
      </patternFill>
    </fill>
    <fill>
      <patternFill patternType="solid">
        <fgColor theme="0" tint="-0.14999847407452621"/>
        <bgColor indexed="31"/>
      </patternFill>
    </fill>
    <fill>
      <patternFill patternType="solid">
        <fgColor theme="9" tint="0.79998168889431442"/>
        <bgColor indexed="26"/>
      </patternFill>
    </fill>
    <fill>
      <patternFill patternType="solid">
        <fgColor theme="0"/>
        <bgColor indexed="26"/>
      </patternFill>
    </fill>
    <fill>
      <patternFill patternType="solid">
        <fgColor theme="0"/>
        <bgColor indexed="64"/>
      </patternFill>
    </fill>
    <fill>
      <patternFill patternType="solid">
        <fgColor theme="0" tint="-0.14999847407452621"/>
        <bgColor indexed="44"/>
      </patternFill>
    </fill>
    <fill>
      <patternFill patternType="solid">
        <fgColor theme="4" tint="-0.249977111117893"/>
        <bgColor indexed="21"/>
      </patternFill>
    </fill>
    <fill>
      <patternFill patternType="solid">
        <fgColor theme="0" tint="-0.14999847407452621"/>
        <bgColor indexed="41"/>
      </patternFill>
    </fill>
    <fill>
      <patternFill patternType="solid">
        <fgColor theme="0" tint="-0.249977111117893"/>
        <bgColor indexed="42"/>
      </patternFill>
    </fill>
    <fill>
      <patternFill patternType="solid">
        <fgColor theme="0" tint="-0.249977111117893"/>
        <bgColor indexed="41"/>
      </patternFill>
    </fill>
    <fill>
      <patternFill patternType="solid">
        <fgColor theme="0" tint="-0.249977111117893"/>
        <bgColor indexed="40"/>
      </patternFill>
    </fill>
    <fill>
      <patternFill patternType="solid">
        <fgColor theme="0" tint="-0.249977111117893"/>
        <bgColor indexed="36"/>
      </patternFill>
    </fill>
    <fill>
      <patternFill patternType="solid">
        <fgColor theme="0" tint="-0.249977111117893"/>
        <bgColor indexed="51"/>
      </patternFill>
    </fill>
    <fill>
      <patternFill patternType="solid">
        <fgColor theme="0"/>
        <bgColor indexed="42"/>
      </patternFill>
    </fill>
    <fill>
      <patternFill patternType="solid">
        <fgColor theme="6" tint="0.79998168889431442"/>
        <bgColor indexed="26"/>
      </patternFill>
    </fill>
    <fill>
      <patternFill patternType="solid">
        <fgColor theme="8" tint="0.79998168889431442"/>
        <bgColor indexed="22"/>
      </patternFill>
    </fill>
    <fill>
      <patternFill patternType="solid">
        <fgColor theme="5" tint="0.79998168889431442"/>
        <bgColor indexed="51"/>
      </patternFill>
    </fill>
    <fill>
      <patternFill patternType="solid">
        <fgColor theme="0"/>
        <bgColor indexed="31"/>
      </patternFill>
    </fill>
  </fills>
  <borders count="37">
    <border>
      <left/>
      <right/>
      <top/>
      <bottom/>
      <diagonal/>
    </border>
    <border>
      <left/>
      <right/>
      <top style="thin">
        <color indexed="51"/>
      </top>
      <bottom style="thin">
        <color indexed="5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51"/>
      </left>
      <right style="thin">
        <color indexed="51"/>
      </right>
      <top style="thin">
        <color indexed="51"/>
      </top>
      <bottom style="thin">
        <color indexed="51"/>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32" fillId="0" borderId="0" applyFill="0" applyBorder="0" applyAlignment="0" applyProtection="0"/>
    <xf numFmtId="9" fontId="1" fillId="0" borderId="0" applyFill="0" applyBorder="0" applyAlignment="0" applyProtection="0"/>
  </cellStyleXfs>
  <cellXfs count="381">
    <xf numFmtId="0" fontId="0" fillId="0" borderId="0" xfId="0"/>
    <xf numFmtId="0" fontId="0" fillId="0" borderId="0" xfId="0" applyProtection="1">
      <protection hidden="1"/>
    </xf>
    <xf numFmtId="1" fontId="2" fillId="2" borderId="1" xfId="0" applyNumberFormat="1" applyFont="1" applyFill="1" applyBorder="1" applyAlignment="1" applyProtection="1">
      <protection hidden="1"/>
    </xf>
    <xf numFmtId="1" fontId="3" fillId="2" borderId="1" xfId="0" applyNumberFormat="1" applyFont="1" applyFill="1" applyBorder="1" applyAlignment="1" applyProtection="1">
      <alignment vertical="center"/>
      <protection hidden="1"/>
    </xf>
    <xf numFmtId="0" fontId="0" fillId="3" borderId="0" xfId="0" applyFill="1" applyProtection="1">
      <protection hidden="1"/>
    </xf>
    <xf numFmtId="0" fontId="0" fillId="0" borderId="0" xfId="0" applyFill="1" applyProtection="1">
      <protection hidden="1"/>
    </xf>
    <xf numFmtId="0" fontId="10" fillId="4" borderId="2"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left" vertical="center"/>
      <protection hidden="1"/>
    </xf>
    <xf numFmtId="0" fontId="13" fillId="7" borderId="2" xfId="0" applyFont="1" applyFill="1" applyBorder="1" applyAlignment="1" applyProtection="1">
      <alignment horizontal="center" vertical="center" wrapText="1"/>
      <protection hidden="1"/>
    </xf>
    <xf numFmtId="0" fontId="0" fillId="0" borderId="0" xfId="0" applyFont="1" applyAlignment="1" applyProtection="1">
      <alignment horizontal="right" vertical="center" wrapText="1"/>
      <protection hidden="1"/>
    </xf>
    <xf numFmtId="0" fontId="14" fillId="0" borderId="2" xfId="0" applyFont="1" applyBorder="1" applyAlignment="1" applyProtection="1">
      <alignment horizontal="right" vertical="center"/>
      <protection hidden="1"/>
    </xf>
    <xf numFmtId="0" fontId="0" fillId="0" borderId="2" xfId="0" applyFont="1" applyBorder="1" applyAlignment="1" applyProtection="1">
      <alignment horizontal="center" vertical="center" wrapText="1"/>
      <protection hidden="1"/>
    </xf>
    <xf numFmtId="0" fontId="0" fillId="0" borderId="2" xfId="0" applyBorder="1" applyAlignment="1" applyProtection="1">
      <alignment vertical="center"/>
      <protection hidden="1"/>
    </xf>
    <xf numFmtId="1" fontId="4" fillId="0" borderId="2" xfId="0" applyNumberFormat="1" applyFont="1" applyBorder="1" applyAlignment="1" applyProtection="1">
      <alignment horizontal="center" vertical="center"/>
      <protection locked="0"/>
    </xf>
    <xf numFmtId="165" fontId="19" fillId="0" borderId="2" xfId="0" applyNumberFormat="1" applyFont="1" applyBorder="1" applyAlignment="1" applyProtection="1">
      <alignment vertical="center"/>
      <protection hidden="1"/>
    </xf>
    <xf numFmtId="0" fontId="20" fillId="0" borderId="2" xfId="0" applyFont="1" applyBorder="1" applyAlignment="1" applyProtection="1">
      <alignment vertical="center"/>
      <protection hidden="1"/>
    </xf>
    <xf numFmtId="0" fontId="0" fillId="0" borderId="0" xfId="0" applyAlignment="1" applyProtection="1">
      <alignment horizontal="right" vertical="center"/>
      <protection hidden="1"/>
    </xf>
    <xf numFmtId="165" fontId="0" fillId="0" borderId="2" xfId="0" applyNumberFormat="1" applyBorder="1" applyAlignment="1" applyProtection="1">
      <alignment vertical="center"/>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21" fillId="3" borderId="0" xfId="0" applyFont="1" applyFill="1" applyProtection="1">
      <protection hidden="1"/>
    </xf>
    <xf numFmtId="0" fontId="22" fillId="3" borderId="0" xfId="0" applyFont="1" applyFill="1" applyAlignment="1" applyProtection="1">
      <alignment horizontal="left"/>
      <protection hidden="1"/>
    </xf>
    <xf numFmtId="0" fontId="0" fillId="0" borderId="2" xfId="0" applyBorder="1" applyAlignment="1" applyProtection="1">
      <alignment horizontal="right" vertical="center"/>
      <protection hidden="1"/>
    </xf>
    <xf numFmtId="0" fontId="0" fillId="0" borderId="0" xfId="0" applyFill="1" applyAlignment="1" applyProtection="1">
      <alignment vertical="center"/>
      <protection hidden="1"/>
    </xf>
    <xf numFmtId="165" fontId="4" fillId="0" borderId="2" xfId="0" applyNumberFormat="1" applyFont="1" applyBorder="1" applyAlignment="1" applyProtection="1">
      <alignment horizontal="right" vertical="center" textRotation="90"/>
      <protection hidden="1"/>
    </xf>
    <xf numFmtId="0" fontId="0" fillId="3" borderId="0" xfId="0" applyFont="1" applyFill="1" applyProtection="1">
      <protection hidden="1"/>
    </xf>
    <xf numFmtId="0" fontId="4" fillId="3" borderId="0" xfId="0" applyFont="1" applyFill="1" applyAlignment="1" applyProtection="1">
      <alignment horizontal="center" wrapText="1"/>
      <protection hidden="1"/>
    </xf>
    <xf numFmtId="0" fontId="0" fillId="0" borderId="0" xfId="0" applyFont="1" applyBorder="1" applyAlignment="1" applyProtection="1">
      <alignment horizontal="center"/>
      <protection hidden="1"/>
    </xf>
    <xf numFmtId="0" fontId="0" fillId="0" borderId="0" xfId="0" applyBorder="1" applyAlignment="1" applyProtection="1">
      <alignment horizontal="right"/>
      <protection hidden="1"/>
    </xf>
    <xf numFmtId="0" fontId="0" fillId="0" borderId="2" xfId="0" applyFont="1" applyBorder="1" applyAlignment="1" applyProtection="1">
      <alignment vertical="center" wrapText="1"/>
      <protection hidden="1"/>
    </xf>
    <xf numFmtId="166" fontId="0" fillId="0" borderId="2" xfId="0" applyNumberFormat="1" applyBorder="1" applyAlignment="1" applyProtection="1">
      <alignment vertical="center"/>
      <protection hidden="1"/>
    </xf>
    <xf numFmtId="0" fontId="0" fillId="0" borderId="0" xfId="0" applyBorder="1" applyProtection="1">
      <protection hidden="1"/>
    </xf>
    <xf numFmtId="0" fontId="0" fillId="0" borderId="0" xfId="0" applyFont="1" applyFill="1" applyBorder="1" applyAlignment="1" applyProtection="1">
      <alignment horizontal="center"/>
      <protection hidden="1"/>
    </xf>
    <xf numFmtId="0" fontId="0" fillId="0" borderId="2" xfId="0" applyBorder="1" applyProtection="1">
      <protection hidden="1"/>
    </xf>
    <xf numFmtId="1" fontId="2" fillId="8" borderId="2" xfId="0" applyNumberFormat="1" applyFont="1" applyFill="1" applyBorder="1" applyProtection="1">
      <protection hidden="1"/>
    </xf>
    <xf numFmtId="0" fontId="0" fillId="3" borderId="0" xfId="0" applyFill="1" applyBorder="1" applyProtection="1">
      <protection hidden="1"/>
    </xf>
    <xf numFmtId="0" fontId="0" fillId="0" borderId="0" xfId="0" applyBorder="1" applyAlignment="1" applyProtection="1">
      <alignment vertical="center"/>
      <protection hidden="1"/>
    </xf>
    <xf numFmtId="1" fontId="25" fillId="2" borderId="2" xfId="0" applyNumberFormat="1" applyFont="1" applyFill="1" applyBorder="1" applyAlignment="1" applyProtection="1">
      <alignment horizontal="right" vertical="center"/>
      <protection hidden="1"/>
    </xf>
    <xf numFmtId="0" fontId="0" fillId="3" borderId="0" xfId="0" applyFill="1" applyAlignment="1" applyProtection="1">
      <alignment horizontal="left"/>
      <protection hidden="1"/>
    </xf>
    <xf numFmtId="0" fontId="27" fillId="3" borderId="0" xfId="0" applyFont="1" applyFill="1" applyProtection="1">
      <protection hidden="1"/>
    </xf>
    <xf numFmtId="0" fontId="2" fillId="3" borderId="0" xfId="0" applyFont="1" applyFill="1" applyBorder="1" applyProtection="1">
      <protection hidden="1"/>
    </xf>
    <xf numFmtId="0" fontId="2" fillId="3" borderId="0" xfId="0" applyFont="1" applyFill="1" applyProtection="1">
      <protection hidden="1"/>
    </xf>
    <xf numFmtId="0" fontId="2" fillId="0" borderId="0" xfId="0" applyFont="1" applyProtection="1">
      <protection hidden="1"/>
    </xf>
    <xf numFmtId="0" fontId="7" fillId="0" borderId="2" xfId="0" applyFont="1" applyBorder="1" applyAlignment="1" applyProtection="1">
      <alignment horizontal="right" vertical="center"/>
      <protection hidden="1"/>
    </xf>
    <xf numFmtId="165" fontId="7" fillId="0" borderId="2" xfId="0" applyNumberFormat="1" applyFont="1" applyBorder="1" applyAlignment="1" applyProtection="1">
      <alignment horizontal="right" vertical="center"/>
      <protection hidden="1"/>
    </xf>
    <xf numFmtId="165" fontId="7" fillId="0" borderId="2" xfId="0" applyNumberFormat="1" applyFont="1" applyBorder="1" applyAlignment="1" applyProtection="1">
      <alignment horizontal="center" vertical="center"/>
      <protection hidden="1"/>
    </xf>
    <xf numFmtId="165" fontId="15" fillId="3" borderId="0" xfId="0" applyNumberFormat="1" applyFont="1" applyFill="1" applyBorder="1" applyAlignment="1" applyProtection="1">
      <alignment vertical="center"/>
      <protection hidden="1"/>
    </xf>
    <xf numFmtId="167" fontId="15" fillId="3" borderId="0" xfId="0" applyNumberFormat="1" applyFont="1" applyFill="1" applyBorder="1" applyAlignment="1" applyProtection="1">
      <alignment vertical="center"/>
      <protection hidden="1"/>
    </xf>
    <xf numFmtId="165" fontId="0" fillId="3" borderId="0" xfId="0" applyNumberFormat="1" applyFill="1" applyBorder="1" applyProtection="1">
      <protection hidden="1"/>
    </xf>
    <xf numFmtId="0" fontId="12" fillId="0" borderId="0" xfId="0" applyFont="1" applyFill="1" applyBorder="1" applyAlignment="1" applyProtection="1">
      <alignment horizontal="left" vertical="center"/>
      <protection hidden="1"/>
    </xf>
    <xf numFmtId="0" fontId="12" fillId="9" borderId="3" xfId="0" applyFont="1" applyFill="1" applyBorder="1" applyAlignment="1" applyProtection="1">
      <alignment vertical="center" wrapText="1"/>
      <protection hidden="1"/>
    </xf>
    <xf numFmtId="0" fontId="14" fillId="2" borderId="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5" fillId="0" borderId="0" xfId="0" applyFont="1" applyBorder="1" applyAlignment="1" applyProtection="1">
      <alignment vertical="center" wrapText="1"/>
      <protection hidden="1"/>
    </xf>
    <xf numFmtId="9" fontId="15" fillId="0" borderId="0" xfId="0" applyNumberFormat="1" applyFont="1" applyBorder="1" applyAlignment="1" applyProtection="1">
      <alignment vertical="center"/>
      <protection hidden="1"/>
    </xf>
    <xf numFmtId="9" fontId="15" fillId="0" borderId="0" xfId="0" applyNumberFormat="1" applyFont="1" applyAlignment="1" applyProtection="1">
      <alignment horizontal="center" vertical="center"/>
      <protection hidden="1"/>
    </xf>
    <xf numFmtId="0" fontId="0" fillId="0" borderId="0" xfId="0" applyAlignment="1" applyProtection="1">
      <protection hidden="1"/>
    </xf>
    <xf numFmtId="0" fontId="15" fillId="0" borderId="0" xfId="0" applyFont="1" applyAlignment="1" applyProtection="1">
      <alignment horizontal="center" vertical="center"/>
      <protection hidden="1"/>
    </xf>
    <xf numFmtId="0" fontId="20" fillId="0" borderId="0" xfId="0" applyFont="1" applyProtection="1">
      <protection hidden="1"/>
    </xf>
    <xf numFmtId="0" fontId="27" fillId="0" borderId="0" xfId="0" applyFont="1" applyBorder="1" applyAlignment="1" applyProtection="1">
      <alignment horizontal="center" vertical="center"/>
      <protection hidden="1"/>
    </xf>
    <xf numFmtId="165" fontId="27" fillId="0" borderId="0" xfId="0" applyNumberFormat="1" applyFont="1" applyBorder="1" applyAlignment="1" applyProtection="1">
      <alignment horizontal="right" vertical="center"/>
      <protection hidden="1"/>
    </xf>
    <xf numFmtId="165" fontId="27" fillId="0" borderId="0" xfId="0" applyNumberFormat="1" applyFont="1" applyFill="1" applyBorder="1" applyAlignment="1" applyProtection="1">
      <alignment horizontal="right" vertical="center"/>
      <protection hidden="1"/>
    </xf>
    <xf numFmtId="0" fontId="0" fillId="0" borderId="0" xfId="0" applyProtection="1"/>
    <xf numFmtId="0" fontId="0" fillId="0" borderId="0" xfId="0" applyAlignment="1" applyProtection="1">
      <alignment horizontal="right"/>
    </xf>
    <xf numFmtId="0" fontId="15" fillId="0" borderId="0" xfId="0" applyFont="1" applyBorder="1" applyAlignment="1" applyProtection="1">
      <alignment horizontal="center" vertical="center"/>
    </xf>
    <xf numFmtId="0" fontId="2" fillId="0" borderId="0" xfId="0" applyFont="1" applyProtection="1"/>
    <xf numFmtId="0" fontId="0" fillId="0" borderId="0" xfId="0"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0" fillId="0" borderId="0" xfId="0" applyFont="1" applyProtection="1"/>
    <xf numFmtId="0" fontId="12" fillId="0" borderId="0" xfId="0" applyFont="1" applyFill="1" applyBorder="1" applyAlignment="1" applyProtection="1">
      <alignment horizontal="left" vertical="center"/>
    </xf>
    <xf numFmtId="0" fontId="12" fillId="9" borderId="2" xfId="0" applyFont="1" applyFill="1" applyBorder="1" applyAlignment="1" applyProtection="1">
      <alignment vertical="center" wrapText="1"/>
    </xf>
    <xf numFmtId="0" fontId="14" fillId="2" borderId="2" xfId="0" applyFont="1" applyFill="1" applyBorder="1" applyAlignment="1" applyProtection="1">
      <alignment vertical="center"/>
    </xf>
    <xf numFmtId="0" fontId="31" fillId="0" borderId="0" xfId="0" applyFont="1" applyFill="1" applyBorder="1"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0" fillId="0" borderId="0" xfId="0" applyFill="1" applyBorder="1" applyAlignment="1" applyProtection="1">
      <alignment vertical="center"/>
    </xf>
    <xf numFmtId="0" fontId="0" fillId="0" borderId="2" xfId="0" applyBorder="1" applyAlignment="1" applyProtection="1">
      <alignment vertical="center"/>
    </xf>
    <xf numFmtId="0" fontId="0" fillId="3" borderId="0" xfId="0" applyFill="1" applyProtection="1"/>
    <xf numFmtId="0" fontId="0" fillId="0" borderId="0" xfId="0" applyFont="1" applyAlignment="1" applyProtection="1">
      <alignment horizontal="right"/>
    </xf>
    <xf numFmtId="0" fontId="4" fillId="2" borderId="1" xfId="0" applyNumberFormat="1" applyFont="1" applyFill="1" applyBorder="1" applyAlignment="1" applyProtection="1">
      <alignment vertical="top" wrapText="1"/>
      <protection hidden="1"/>
    </xf>
    <xf numFmtId="0" fontId="28" fillId="19" borderId="0" xfId="0" applyFont="1" applyFill="1" applyBorder="1" applyAlignment="1" applyProtection="1">
      <alignment horizontal="center" vertical="center" wrapText="1"/>
      <protection hidden="1"/>
    </xf>
    <xf numFmtId="0" fontId="28" fillId="20" borderId="0" xfId="0" applyFont="1" applyFill="1" applyBorder="1" applyAlignment="1" applyProtection="1">
      <alignment horizontal="center" vertical="center" wrapText="1"/>
      <protection hidden="1"/>
    </xf>
    <xf numFmtId="0" fontId="28" fillId="21" borderId="0" xfId="0" applyFont="1" applyFill="1" applyBorder="1" applyAlignment="1" applyProtection="1">
      <alignment horizontal="center" vertical="center" wrapText="1"/>
      <protection hidden="1"/>
    </xf>
    <xf numFmtId="0" fontId="7" fillId="22" borderId="0" xfId="0" applyFont="1" applyFill="1" applyBorder="1" applyAlignment="1" applyProtection="1">
      <alignment horizontal="right" vertical="center"/>
      <protection hidden="1"/>
    </xf>
    <xf numFmtId="165" fontId="7" fillId="22" borderId="0" xfId="0" applyNumberFormat="1" applyFont="1" applyFill="1" applyBorder="1" applyAlignment="1" applyProtection="1">
      <alignment horizontal="right" vertical="center"/>
      <protection hidden="1"/>
    </xf>
    <xf numFmtId="165" fontId="7" fillId="22" borderId="0" xfId="0" applyNumberFormat="1" applyFont="1" applyFill="1" applyBorder="1" applyAlignment="1" applyProtection="1">
      <alignment horizontal="center" vertical="center"/>
      <protection hidden="1"/>
    </xf>
    <xf numFmtId="0" fontId="4" fillId="20" borderId="0" xfId="0" applyFont="1" applyFill="1" applyBorder="1" applyAlignment="1" applyProtection="1">
      <alignment horizontal="center" vertical="center" wrapText="1"/>
      <protection hidden="1"/>
    </xf>
    <xf numFmtId="0" fontId="12" fillId="23" borderId="0" xfId="0" applyFont="1" applyFill="1" applyBorder="1" applyAlignment="1" applyProtection="1">
      <alignment horizontal="center" vertical="center" wrapText="1"/>
      <protection hidden="1"/>
    </xf>
    <xf numFmtId="0" fontId="10" fillId="24" borderId="0" xfId="0" applyFont="1" applyFill="1" applyBorder="1" applyAlignment="1" applyProtection="1">
      <alignment horizontal="center" vertical="center" wrapText="1"/>
      <protection hidden="1"/>
    </xf>
    <xf numFmtId="0" fontId="0" fillId="22" borderId="0" xfId="0" applyFill="1" applyBorder="1" applyAlignment="1" applyProtection="1">
      <alignment vertical="center"/>
      <protection hidden="1"/>
    </xf>
    <xf numFmtId="0" fontId="0" fillId="22" borderId="0" xfId="0" applyFill="1" applyAlignment="1" applyProtection="1">
      <alignment vertical="center"/>
      <protection hidden="1"/>
    </xf>
    <xf numFmtId="0" fontId="7" fillId="0" borderId="4" xfId="0" applyFont="1" applyBorder="1" applyAlignment="1" applyProtection="1">
      <alignment horizontal="right" vertical="center"/>
      <protection hidden="1"/>
    </xf>
    <xf numFmtId="0" fontId="7" fillId="2" borderId="6" xfId="0" applyFont="1" applyFill="1" applyBorder="1" applyAlignment="1" applyProtection="1">
      <alignment horizontal="right" vertical="center"/>
      <protection hidden="1"/>
    </xf>
    <xf numFmtId="0" fontId="9" fillId="25" borderId="0" xfId="0" applyFont="1" applyFill="1" applyBorder="1" applyAlignment="1" applyProtection="1">
      <alignment horizontal="center" vertical="center"/>
      <protection hidden="1"/>
    </xf>
    <xf numFmtId="0" fontId="15" fillId="22" borderId="0" xfId="0" applyFont="1" applyFill="1" applyBorder="1" applyAlignment="1" applyProtection="1">
      <alignment horizontal="center" vertical="center"/>
      <protection hidden="1"/>
    </xf>
    <xf numFmtId="0" fontId="13" fillId="26" borderId="2" xfId="0" applyFont="1" applyFill="1" applyBorder="1" applyAlignment="1" applyProtection="1">
      <alignment horizontal="center" vertical="center"/>
      <protection hidden="1"/>
    </xf>
    <xf numFmtId="0" fontId="43" fillId="27" borderId="2" xfId="0" applyFont="1" applyFill="1" applyBorder="1" applyAlignment="1" applyProtection="1">
      <alignment horizontal="center" vertical="center"/>
      <protection hidden="1"/>
    </xf>
    <xf numFmtId="0" fontId="13" fillId="28" borderId="7" xfId="0" applyFont="1" applyFill="1" applyBorder="1" applyAlignment="1" applyProtection="1">
      <alignment horizontal="center" vertical="center"/>
      <protection hidden="1"/>
    </xf>
    <xf numFmtId="0" fontId="13" fillId="29" borderId="7" xfId="0" applyFont="1" applyFill="1" applyBorder="1" applyAlignment="1" applyProtection="1">
      <alignment horizontal="center" vertical="center"/>
      <protection hidden="1"/>
    </xf>
    <xf numFmtId="0" fontId="35" fillId="0" borderId="0" xfId="0" applyFont="1" applyProtection="1"/>
    <xf numFmtId="0" fontId="35" fillId="2" borderId="0" xfId="0" applyFont="1" applyFill="1" applyBorder="1" applyAlignment="1" applyProtection="1"/>
    <xf numFmtId="0" fontId="39" fillId="2" borderId="5" xfId="0" applyFont="1" applyFill="1" applyBorder="1" applyAlignment="1" applyProtection="1">
      <alignment horizontal="center" vertical="center" wrapText="1"/>
      <protection hidden="1"/>
    </xf>
    <xf numFmtId="0" fontId="40" fillId="2" borderId="5" xfId="0" applyFont="1" applyFill="1" applyBorder="1" applyAlignment="1">
      <alignment horizontal="center" vertical="center" wrapText="1"/>
    </xf>
    <xf numFmtId="0" fontId="35" fillId="2" borderId="2" xfId="0" applyFont="1" applyFill="1" applyBorder="1" applyAlignment="1" applyProtection="1">
      <alignment vertical="center"/>
    </xf>
    <xf numFmtId="0" fontId="35" fillId="0" borderId="5" xfId="0" applyFont="1" applyBorder="1" applyAlignment="1"/>
    <xf numFmtId="0" fontId="35" fillId="2" borderId="5" xfId="0" applyFont="1" applyFill="1" applyBorder="1" applyAlignment="1" applyProtection="1">
      <alignment vertical="center"/>
    </xf>
    <xf numFmtId="0" fontId="35" fillId="2" borderId="0" xfId="0" applyFont="1" applyFill="1" applyBorder="1" applyAlignment="1" applyProtection="1">
      <alignment vertical="center"/>
    </xf>
    <xf numFmtId="0" fontId="35" fillId="3" borderId="0" xfId="0" applyFont="1" applyFill="1" applyBorder="1" applyAlignment="1" applyProtection="1">
      <alignment vertical="center"/>
    </xf>
    <xf numFmtId="0" fontId="39" fillId="2" borderId="7" xfId="0" applyFont="1" applyFill="1" applyBorder="1" applyAlignment="1">
      <alignment horizontal="center" vertical="center" wrapText="1"/>
    </xf>
    <xf numFmtId="0" fontId="35" fillId="0" borderId="6" xfId="0" applyFont="1" applyFill="1" applyBorder="1" applyAlignment="1">
      <alignment horizontal="left" vertical="center" indent="1"/>
    </xf>
    <xf numFmtId="0" fontId="39" fillId="2" borderId="6" xfId="0" applyFont="1" applyFill="1" applyBorder="1" applyAlignment="1">
      <alignment horizontal="center" vertical="center" wrapText="1"/>
    </xf>
    <xf numFmtId="0" fontId="0" fillId="0" borderId="2" xfId="0" applyBorder="1" applyAlignment="1" applyProtection="1">
      <alignment horizontal="center" vertical="center" wrapText="1"/>
      <protection hidden="1"/>
    </xf>
    <xf numFmtId="0" fontId="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0" fillId="0" borderId="0" xfId="0" applyBorder="1" applyAlignment="1" applyProtection="1">
      <alignment horizontal="center"/>
      <protection hidden="1"/>
    </xf>
    <xf numFmtId="0" fontId="0" fillId="0" borderId="0" xfId="0" applyAlignment="1" applyProtection="1">
      <alignment wrapText="1"/>
      <protection hidden="1"/>
    </xf>
    <xf numFmtId="0" fontId="0" fillId="0" borderId="0" xfId="0" applyBorder="1" applyAlignment="1" applyProtection="1">
      <alignment horizontal="right" wrapText="1"/>
      <protection hidden="1"/>
    </xf>
    <xf numFmtId="1" fontId="0" fillId="0" borderId="0" xfId="0" applyNumberFormat="1" applyBorder="1" applyProtection="1">
      <protection hidden="1"/>
    </xf>
    <xf numFmtId="0" fontId="4" fillId="0" borderId="6" xfId="0" applyFont="1" applyBorder="1" applyAlignment="1" applyProtection="1">
      <alignment horizontal="center" vertical="center"/>
      <protection hidden="1"/>
    </xf>
    <xf numFmtId="0" fontId="0" fillId="22" borderId="0" xfId="0" applyFill="1" applyProtection="1">
      <protection hidden="1"/>
    </xf>
    <xf numFmtId="0" fontId="0" fillId="22" borderId="0" xfId="0" applyFill="1" applyBorder="1" applyProtection="1">
      <protection hidden="1"/>
    </xf>
    <xf numFmtId="0" fontId="15" fillId="22" borderId="0" xfId="0" applyFont="1" applyFill="1" applyBorder="1" applyAlignment="1" applyProtection="1">
      <alignment vertical="center" wrapText="1"/>
      <protection hidden="1"/>
    </xf>
    <xf numFmtId="9" fontId="15" fillId="22" borderId="0" xfId="0" applyNumberFormat="1" applyFont="1" applyFill="1" applyBorder="1" applyAlignment="1" applyProtection="1">
      <alignment vertical="center"/>
      <protection hidden="1"/>
    </xf>
    <xf numFmtId="0" fontId="15" fillId="0" borderId="6" xfId="0" applyFont="1" applyBorder="1" applyAlignment="1" applyProtection="1">
      <alignment vertical="center" wrapText="1"/>
      <protection hidden="1"/>
    </xf>
    <xf numFmtId="9" fontId="15" fillId="0" borderId="6" xfId="0" applyNumberFormat="1" applyFont="1" applyBorder="1" applyAlignment="1" applyProtection="1">
      <alignment vertical="center"/>
      <protection hidden="1"/>
    </xf>
    <xf numFmtId="165" fontId="0" fillId="0" borderId="2" xfId="0" applyNumberFormat="1" applyBorder="1" applyAlignment="1" applyProtection="1">
      <alignment horizontal="right" vertical="center"/>
      <protection hidden="1"/>
    </xf>
    <xf numFmtId="0" fontId="35" fillId="0" borderId="3" xfId="0" applyFont="1" applyBorder="1" applyAlignment="1"/>
    <xf numFmtId="0" fontId="4"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4"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left" vertical="center" wrapText="1" indent="1"/>
    </xf>
    <xf numFmtId="0" fontId="35" fillId="1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0" xfId="0" applyFont="1" applyFill="1" applyAlignment="1" applyProtection="1">
      <alignment horizontal="center"/>
    </xf>
    <xf numFmtId="0" fontId="0" fillId="0" borderId="0" xfId="0" applyFill="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center"/>
    </xf>
    <xf numFmtId="0" fontId="4" fillId="0" borderId="7" xfId="0" applyFont="1" applyBorder="1" applyAlignment="1" applyProtection="1">
      <alignment horizontal="center" vertical="center" wrapText="1"/>
      <protection hidden="1"/>
    </xf>
    <xf numFmtId="0" fontId="15" fillId="22" borderId="0" xfId="0" applyFont="1" applyFill="1" applyBorder="1" applyAlignment="1" applyProtection="1">
      <alignment horizontal="center" vertical="center"/>
      <protection hidden="1"/>
    </xf>
    <xf numFmtId="165" fontId="7" fillId="22" borderId="0" xfId="0" applyNumberFormat="1" applyFont="1" applyFill="1" applyBorder="1" applyAlignment="1" applyProtection="1">
      <alignment horizontal="center" vertical="center" wrapText="1"/>
      <protection hidden="1"/>
    </xf>
    <xf numFmtId="165" fontId="0" fillId="0" borderId="2" xfId="0" applyNumberFormat="1" applyFill="1" applyBorder="1" applyProtection="1">
      <protection hidden="1"/>
    </xf>
    <xf numFmtId="165" fontId="15" fillId="22" borderId="0" xfId="0" applyNumberFormat="1" applyFont="1" applyFill="1" applyBorder="1" applyAlignment="1" applyProtection="1">
      <alignment vertical="center"/>
      <protection hidden="1"/>
    </xf>
    <xf numFmtId="167" fontId="15" fillId="22" borderId="0" xfId="0" applyNumberFormat="1" applyFont="1" applyFill="1" applyBorder="1" applyAlignment="1" applyProtection="1">
      <alignment vertical="center"/>
      <protection hidden="1"/>
    </xf>
    <xf numFmtId="0" fontId="2" fillId="22" borderId="0" xfId="0" applyFont="1" applyFill="1" applyProtection="1">
      <protection hidden="1"/>
    </xf>
    <xf numFmtId="0" fontId="12" fillId="6" borderId="3" xfId="0" applyFont="1" applyFill="1" applyBorder="1" applyAlignment="1" applyProtection="1">
      <alignment horizontal="left" vertical="center"/>
      <protection hidden="1"/>
    </xf>
    <xf numFmtId="0" fontId="28" fillId="26" borderId="3" xfId="0" applyFont="1" applyFill="1" applyBorder="1" applyAlignment="1" applyProtection="1">
      <alignment horizontal="center" vertical="center" wrapText="1"/>
      <protection hidden="1"/>
    </xf>
    <xf numFmtId="0" fontId="28" fillId="30" borderId="3" xfId="0" applyFont="1" applyFill="1" applyBorder="1" applyAlignment="1" applyProtection="1">
      <alignment horizontal="center" vertical="center" wrapText="1"/>
      <protection hidden="1"/>
    </xf>
    <xf numFmtId="0" fontId="28" fillId="31" borderId="3" xfId="0" applyFont="1" applyFill="1" applyBorder="1" applyAlignment="1" applyProtection="1">
      <alignment horizontal="center" vertical="center" wrapText="1"/>
      <protection hidden="1"/>
    </xf>
    <xf numFmtId="0" fontId="28" fillId="32" borderId="3" xfId="0" applyFont="1" applyFill="1" applyBorder="1" applyAlignment="1" applyProtection="1">
      <alignment horizontal="center" vertical="center" wrapText="1"/>
      <protection hidden="1"/>
    </xf>
    <xf numFmtId="0" fontId="20" fillId="0" borderId="5" xfId="0" applyFont="1" applyBorder="1" applyAlignment="1" applyProtection="1">
      <alignment vertical="center"/>
      <protection hidden="1"/>
    </xf>
    <xf numFmtId="0" fontId="22" fillId="33" borderId="6" xfId="0" applyFont="1" applyFill="1" applyBorder="1" applyAlignment="1" applyProtection="1">
      <alignment vertical="center"/>
      <protection hidden="1"/>
    </xf>
    <xf numFmtId="0" fontId="0" fillId="0" borderId="0" xfId="0" applyBorder="1" applyAlignment="1" applyProtection="1">
      <protection hidden="1"/>
    </xf>
    <xf numFmtId="1" fontId="2" fillId="8" borderId="0" xfId="0" applyNumberFormat="1" applyFont="1" applyFill="1" applyBorder="1" applyProtection="1">
      <protection hidden="1"/>
    </xf>
    <xf numFmtId="0" fontId="0" fillId="0" borderId="6" xfId="0" applyBorder="1" applyProtection="1">
      <protection hidden="1"/>
    </xf>
    <xf numFmtId="16" fontId="0" fillId="0" borderId="0" xfId="0" quotePrefix="1" applyNumberFormat="1" applyProtection="1">
      <protection hidden="1"/>
    </xf>
    <xf numFmtId="0" fontId="0" fillId="0" borderId="6" xfId="0" applyBorder="1" applyAlignment="1">
      <alignment horizontal="center"/>
    </xf>
    <xf numFmtId="0" fontId="46" fillId="0" borderId="0" xfId="0" applyFont="1" applyBorder="1" applyAlignment="1">
      <alignment horizontal="center"/>
    </xf>
    <xf numFmtId="0" fontId="0" fillId="0" borderId="6" xfId="0" applyBorder="1"/>
    <xf numFmtId="0" fontId="47" fillId="0" borderId="0" xfId="0" applyFont="1" applyAlignment="1">
      <alignment horizontal="center"/>
    </xf>
    <xf numFmtId="0" fontId="0" fillId="0" borderId="0" xfId="0" applyBorder="1"/>
    <xf numFmtId="0" fontId="48" fillId="0" borderId="6" xfId="0" applyFont="1" applyBorder="1"/>
    <xf numFmtId="1" fontId="0" fillId="2" borderId="1" xfId="0" applyNumberFormat="1" applyFont="1" applyFill="1" applyBorder="1" applyAlignment="1" applyProtection="1">
      <alignment vertical="center" wrapText="1"/>
      <protection hidden="1"/>
    </xf>
    <xf numFmtId="9" fontId="1" fillId="0" borderId="2" xfId="2" applyBorder="1" applyAlignment="1" applyProtection="1">
      <alignment vertical="center"/>
      <protection hidden="1"/>
    </xf>
    <xf numFmtId="1" fontId="25" fillId="2" borderId="0" xfId="0" applyNumberFormat="1" applyFont="1" applyFill="1" applyBorder="1" applyAlignment="1" applyProtection="1">
      <alignment horizontal="right" vertical="center"/>
      <protection hidden="1"/>
    </xf>
    <xf numFmtId="0" fontId="13" fillId="28" borderId="6" xfId="0" applyFont="1" applyFill="1" applyBorder="1" applyAlignment="1" applyProtection="1">
      <alignment horizontal="center" vertical="center"/>
      <protection hidden="1"/>
    </xf>
    <xf numFmtId="9" fontId="1" fillId="0" borderId="7" xfId="2" applyBorder="1" applyAlignment="1" applyProtection="1">
      <alignment vertical="center"/>
      <protection hidden="1"/>
    </xf>
    <xf numFmtId="0" fontId="0" fillId="0" borderId="6" xfId="0" applyBorder="1" applyAlignment="1">
      <alignment vertical="center"/>
    </xf>
    <xf numFmtId="9" fontId="4" fillId="36" borderId="6" xfId="2" applyFont="1" applyFill="1" applyBorder="1" applyAlignment="1" applyProtection="1">
      <alignment vertical="center"/>
      <protection hidden="1"/>
    </xf>
    <xf numFmtId="0" fontId="0" fillId="0" borderId="0" xfId="0" applyBorder="1" applyAlignment="1">
      <alignment vertical="center"/>
    </xf>
    <xf numFmtId="0" fontId="7" fillId="2" borderId="12" xfId="0" applyFont="1" applyFill="1" applyBorder="1" applyAlignment="1" applyProtection="1">
      <alignment horizontal="right" vertical="center"/>
      <protection hidden="1"/>
    </xf>
    <xf numFmtId="0" fontId="0" fillId="49" borderId="0" xfId="0" applyFill="1" applyProtection="1">
      <protection hidden="1"/>
    </xf>
    <xf numFmtId="0" fontId="2" fillId="0" borderId="6" xfId="0" applyFont="1" applyBorder="1" applyProtection="1"/>
    <xf numFmtId="0" fontId="44"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pplyProtection="1">
      <alignment horizontal="left" vertical="center" wrapText="1"/>
    </xf>
    <xf numFmtId="0" fontId="2" fillId="0" borderId="6" xfId="0" applyFont="1" applyBorder="1" applyAlignment="1" applyProtection="1">
      <alignment vertical="center"/>
    </xf>
    <xf numFmtId="9" fontId="0" fillId="49" borderId="0" xfId="0" applyNumberFormat="1" applyFill="1" applyProtection="1">
      <protection hidden="1"/>
    </xf>
    <xf numFmtId="0" fontId="2" fillId="0" borderId="6" xfId="0" applyFont="1" applyBorder="1" applyAlignment="1" applyProtection="1"/>
    <xf numFmtId="0" fontId="44" fillId="0" borderId="6"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pplyProtection="1">
      <alignment wrapText="1"/>
    </xf>
    <xf numFmtId="0" fontId="2" fillId="0" borderId="6" xfId="0" applyFont="1" applyBorder="1" applyAlignment="1" applyProtection="1">
      <alignment vertical="center" wrapText="1"/>
    </xf>
    <xf numFmtId="0" fontId="2" fillId="0" borderId="0" xfId="0" applyFont="1" applyAlignment="1">
      <alignment vertical="center" wrapText="1"/>
    </xf>
    <xf numFmtId="0" fontId="2" fillId="0" borderId="6" xfId="0" applyFont="1" applyBorder="1" applyAlignment="1" applyProtection="1">
      <alignment horizontal="left" vertical="center"/>
    </xf>
    <xf numFmtId="0" fontId="2" fillId="0" borderId="6" xfId="0" applyFont="1" applyBorder="1" applyAlignment="1">
      <alignment horizontal="left" vertical="center" wrapText="1"/>
    </xf>
    <xf numFmtId="0" fontId="3" fillId="0" borderId="11" xfId="0" applyFont="1" applyFill="1" applyBorder="1" applyAlignment="1" applyProtection="1">
      <alignment horizontal="center" vertical="center" wrapText="1" shrinkToFit="1"/>
      <protection hidden="1"/>
    </xf>
    <xf numFmtId="0" fontId="0" fillId="2" borderId="9" xfId="0" applyFill="1" applyBorder="1" applyAlignment="1" applyProtection="1">
      <protection hidden="1"/>
    </xf>
    <xf numFmtId="0" fontId="0" fillId="0" borderId="2" xfId="0" applyBorder="1" applyAlignment="1" applyProtection="1">
      <protection hidden="1"/>
    </xf>
    <xf numFmtId="0" fontId="9" fillId="11" borderId="6" xfId="0" applyFont="1" applyFill="1" applyBorder="1" applyAlignment="1" applyProtection="1">
      <alignment horizontal="center" vertical="center"/>
      <protection hidden="1"/>
    </xf>
    <xf numFmtId="0" fontId="9" fillId="11" borderId="10" xfId="0" applyFont="1" applyFill="1" applyBorder="1" applyAlignment="1" applyProtection="1">
      <alignment horizontal="center" vertical="center"/>
      <protection hidden="1"/>
    </xf>
    <xf numFmtId="165" fontId="7" fillId="34" borderId="4" xfId="0" applyNumberFormat="1" applyFont="1" applyFill="1" applyBorder="1" applyAlignment="1" applyProtection="1">
      <alignment horizontal="center" vertical="center"/>
      <protection hidden="1"/>
    </xf>
    <xf numFmtId="165" fontId="7" fillId="34" borderId="2" xfId="0" applyNumberFormat="1" applyFont="1" applyFill="1" applyBorder="1" applyAlignment="1" applyProtection="1">
      <alignment horizontal="center" vertical="center"/>
      <protection hidden="1"/>
    </xf>
    <xf numFmtId="165" fontId="7" fillId="34" borderId="7" xfId="0" applyNumberFormat="1" applyFont="1" applyFill="1" applyBorder="1" applyAlignment="1" applyProtection="1">
      <alignment horizontal="center" vertical="center"/>
      <protection hidden="1"/>
    </xf>
    <xf numFmtId="165" fontId="7" fillId="27" borderId="6" xfId="0" applyNumberFormat="1" applyFont="1" applyFill="1" applyBorder="1" applyAlignment="1" applyProtection="1">
      <alignment horizontal="center" vertical="center"/>
      <protection hidden="1"/>
    </xf>
    <xf numFmtId="0" fontId="15" fillId="0" borderId="6" xfId="0" applyFont="1" applyBorder="1" applyAlignment="1">
      <alignment horizontal="center" vertical="center"/>
    </xf>
    <xf numFmtId="165" fontId="7" fillId="29" borderId="6" xfId="0" applyNumberFormat="1" applyFont="1" applyFill="1" applyBorder="1" applyAlignment="1" applyProtection="1">
      <alignment horizontal="center" vertical="center"/>
      <protection hidden="1"/>
    </xf>
    <xf numFmtId="165" fontId="7" fillId="28" borderId="6" xfId="0" applyNumberFormat="1" applyFont="1" applyFill="1" applyBorder="1" applyAlignment="1" applyProtection="1">
      <alignment horizontal="center" vertical="center"/>
      <protection hidden="1"/>
    </xf>
    <xf numFmtId="0" fontId="9" fillId="12" borderId="6" xfId="0" applyFont="1" applyFill="1" applyBorder="1" applyAlignment="1" applyProtection="1">
      <alignment horizontal="center" vertical="center"/>
      <protection hidden="1"/>
    </xf>
    <xf numFmtId="0" fontId="0" fillId="0" borderId="6" xfId="0" applyBorder="1" applyAlignment="1">
      <alignment horizontal="center" vertical="center"/>
    </xf>
    <xf numFmtId="0" fontId="15" fillId="0" borderId="2" xfId="0" applyFont="1" applyBorder="1" applyAlignment="1" applyProtection="1">
      <alignment vertical="center"/>
      <protection locked="0"/>
    </xf>
    <xf numFmtId="0" fontId="6" fillId="2" borderId="7" xfId="0" applyFont="1" applyFill="1" applyBorder="1" applyAlignment="1" applyProtection="1">
      <alignment horizontal="right" vertical="center" wrapText="1" shrinkToFit="1"/>
      <protection hidden="1"/>
    </xf>
    <xf numFmtId="0" fontId="6" fillId="2" borderId="8" xfId="0" applyFont="1" applyFill="1" applyBorder="1" applyAlignment="1" applyProtection="1">
      <alignment horizontal="right" vertical="center" wrapText="1" shrinkToFit="1"/>
      <protection hidden="1"/>
    </xf>
    <xf numFmtId="0" fontId="0" fillId="0" borderId="8" xfId="0" applyBorder="1" applyAlignment="1">
      <alignment vertical="center"/>
    </xf>
    <xf numFmtId="0" fontId="0" fillId="0" borderId="4" xfId="0" applyBorder="1" applyAlignment="1">
      <alignment vertical="center"/>
    </xf>
    <xf numFmtId="0" fontId="6" fillId="2" borderId="2" xfId="0" applyFont="1" applyFill="1" applyBorder="1" applyAlignment="1" applyProtection="1">
      <alignment horizontal="right" vertical="center"/>
      <protection hidden="1"/>
    </xf>
    <xf numFmtId="0" fontId="49" fillId="35" borderId="7" xfId="0" applyFont="1" applyFill="1" applyBorder="1" applyAlignment="1" applyProtection="1">
      <alignment horizontal="left" vertical="center" indent="1"/>
      <protection locked="0"/>
    </xf>
    <xf numFmtId="0" fontId="50" fillId="36" borderId="8" xfId="0" applyFont="1" applyFill="1" applyBorder="1" applyAlignment="1" applyProtection="1">
      <alignment horizontal="left" vertical="center" indent="1"/>
      <protection locked="0"/>
    </xf>
    <xf numFmtId="0" fontId="50" fillId="36" borderId="4" xfId="0" applyFont="1" applyFill="1" applyBorder="1" applyAlignment="1" applyProtection="1">
      <alignment horizontal="left" vertical="center" indent="1"/>
      <protection locked="0"/>
    </xf>
    <xf numFmtId="0" fontId="51" fillId="35" borderId="11" xfId="0" applyFont="1" applyFill="1" applyBorder="1" applyAlignment="1" applyProtection="1">
      <alignment horizontal="center" vertical="center" wrapText="1" shrinkToFit="1"/>
      <protection hidden="1"/>
    </xf>
    <xf numFmtId="0" fontId="51" fillId="35" borderId="12" xfId="0" applyFont="1" applyFill="1" applyBorder="1" applyAlignment="1" applyProtection="1">
      <alignment horizontal="center" vertical="center" wrapText="1" shrinkToFit="1"/>
      <protection hidden="1"/>
    </xf>
    <xf numFmtId="0" fontId="52" fillId="36" borderId="13" xfId="0" applyFont="1" applyFill="1" applyBorder="1" applyAlignment="1">
      <alignment horizontal="center" vertical="center"/>
    </xf>
    <xf numFmtId="0" fontId="52" fillId="36" borderId="14" xfId="0" applyFont="1" applyFill="1" applyBorder="1" applyAlignment="1">
      <alignment horizontal="center" vertical="center"/>
    </xf>
    <xf numFmtId="0" fontId="52" fillId="36" borderId="0" xfId="0" applyFont="1" applyFill="1" applyAlignment="1">
      <alignment horizontal="center" vertical="center"/>
    </xf>
    <xf numFmtId="0" fontId="52" fillId="36" borderId="15" xfId="0" applyFont="1" applyFill="1" applyBorder="1" applyAlignment="1">
      <alignment horizontal="center" vertical="center"/>
    </xf>
    <xf numFmtId="0" fontId="52" fillId="36" borderId="16" xfId="0" applyFont="1" applyFill="1" applyBorder="1" applyAlignment="1">
      <alignment horizontal="center" vertical="center"/>
    </xf>
    <xf numFmtId="0" fontId="52" fillId="36" borderId="17" xfId="0" applyFont="1" applyFill="1" applyBorder="1" applyAlignment="1">
      <alignment horizontal="center" vertical="center"/>
    </xf>
    <xf numFmtId="0" fontId="52" fillId="36" borderId="18" xfId="0" applyFont="1" applyFill="1" applyBorder="1" applyAlignment="1">
      <alignment horizontal="center" vertical="center"/>
    </xf>
    <xf numFmtId="0" fontId="0" fillId="0" borderId="0" xfId="0" applyAlignment="1" applyProtection="1">
      <alignment wrapText="1"/>
      <protection hidden="1"/>
    </xf>
    <xf numFmtId="0" fontId="0" fillId="0" borderId="0" xfId="0" applyAlignment="1"/>
    <xf numFmtId="0" fontId="53" fillId="37" borderId="6" xfId="0" applyFont="1" applyFill="1" applyBorder="1" applyAlignment="1" applyProtection="1">
      <alignment vertical="center" wrapText="1"/>
      <protection hidden="1"/>
    </xf>
    <xf numFmtId="0" fontId="9" fillId="38" borderId="6" xfId="0" applyFont="1" applyFill="1" applyBorder="1" applyAlignment="1" applyProtection="1">
      <alignment horizontal="center" vertical="center"/>
      <protection hidden="1"/>
    </xf>
    <xf numFmtId="0" fontId="9" fillId="13" borderId="6"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wrapText="1" shrinkToFit="1"/>
      <protection hidden="1"/>
    </xf>
    <xf numFmtId="0" fontId="0" fillId="3" borderId="17" xfId="0" applyFill="1" applyBorder="1" applyAlignment="1" applyProtection="1">
      <protection hidden="1"/>
    </xf>
    <xf numFmtId="0" fontId="49" fillId="0" borderId="2" xfId="0" applyFont="1" applyBorder="1" applyAlignment="1" applyProtection="1">
      <alignment horizontal="left" vertical="center" indent="1"/>
      <protection locked="0"/>
    </xf>
    <xf numFmtId="0" fontId="7" fillId="2" borderId="7" xfId="0" applyFont="1" applyFill="1" applyBorder="1" applyAlignment="1" applyProtection="1">
      <alignment horizontal="center" vertical="center" wrapText="1"/>
      <protection hidden="1"/>
    </xf>
    <xf numFmtId="9" fontId="8" fillId="14" borderId="19" xfId="0" applyNumberFormat="1"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wrapText="1"/>
      <protection hidden="1"/>
    </xf>
    <xf numFmtId="0" fontId="42" fillId="0" borderId="6" xfId="0" applyFont="1" applyFill="1" applyBorder="1" applyAlignment="1" applyProtection="1">
      <alignment horizontal="center" vertical="center" wrapText="1"/>
      <protection hidden="1"/>
    </xf>
    <xf numFmtId="165" fontId="54" fillId="0" borderId="10" xfId="0" applyNumberFormat="1" applyFont="1" applyFill="1" applyBorder="1" applyAlignment="1" applyProtection="1">
      <alignment horizontal="center" vertical="center" wrapText="1"/>
      <protection hidden="1"/>
    </xf>
    <xf numFmtId="0" fontId="54" fillId="0" borderId="20" xfId="0" applyFont="1" applyFill="1" applyBorder="1" applyAlignment="1" applyProtection="1">
      <alignment horizontal="center" vertical="center" wrapText="1"/>
      <protection hidden="1"/>
    </xf>
    <xf numFmtId="0" fontId="54" fillId="0" borderId="21" xfId="0" applyFont="1" applyFill="1" applyBorder="1" applyAlignment="1" applyProtection="1">
      <alignment horizontal="center" vertical="center" wrapText="1"/>
      <protection hidden="1"/>
    </xf>
    <xf numFmtId="0" fontId="10" fillId="4" borderId="2"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15" borderId="3" xfId="0" applyFont="1" applyFill="1" applyBorder="1" applyAlignment="1" applyProtection="1">
      <alignment horizontal="center" vertical="center" wrapText="1"/>
      <protection hidden="1"/>
    </xf>
    <xf numFmtId="0" fontId="12" fillId="6" borderId="2" xfId="0" applyFont="1" applyFill="1" applyBorder="1" applyAlignment="1" applyProtection="1">
      <alignment vertical="center"/>
      <protection hidden="1"/>
    </xf>
    <xf numFmtId="0" fontId="49" fillId="8" borderId="2" xfId="0" applyFont="1" applyFill="1" applyBorder="1" applyAlignment="1" applyProtection="1">
      <alignment horizontal="left" vertical="center" indent="1"/>
      <protection locked="0"/>
    </xf>
    <xf numFmtId="0" fontId="55" fillId="0" borderId="6" xfId="0" applyFont="1" applyBorder="1" applyAlignment="1" applyProtection="1">
      <alignment horizontal="center" vertical="center"/>
      <protection hidden="1"/>
    </xf>
    <xf numFmtId="0" fontId="58" fillId="8" borderId="6" xfId="0" applyFont="1" applyFill="1" applyBorder="1" applyAlignment="1" applyProtection="1">
      <alignment horizontal="center" vertical="center"/>
      <protection hidden="1"/>
    </xf>
    <xf numFmtId="0" fontId="62" fillId="0" borderId="35" xfId="0" applyFont="1" applyBorder="1" applyAlignment="1">
      <alignment horizontal="center" vertical="center"/>
    </xf>
    <xf numFmtId="0" fontId="0" fillId="0" borderId="22" xfId="0" applyBorder="1" applyAlignment="1">
      <alignment horizontal="center" vertical="center"/>
    </xf>
    <xf numFmtId="0" fontId="5" fillId="0" borderId="14"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7" fillId="39" borderId="33"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wrapText="1"/>
      <protection hidden="1"/>
    </xf>
    <xf numFmtId="0" fontId="57" fillId="39" borderId="34" xfId="0" applyFont="1" applyFill="1" applyBorder="1" applyAlignment="1" applyProtection="1">
      <alignment horizontal="center" vertical="center" wrapText="1"/>
      <protection hidden="1"/>
    </xf>
    <xf numFmtId="0" fontId="55" fillId="8" borderId="6" xfId="0" applyFont="1" applyFill="1" applyBorder="1" applyAlignment="1" applyProtection="1">
      <alignment horizontal="left" vertical="center"/>
      <protection hidden="1"/>
    </xf>
    <xf numFmtId="0" fontId="55" fillId="8" borderId="31" xfId="0" applyFont="1" applyFill="1" applyBorder="1" applyAlignment="1" applyProtection="1">
      <alignment horizontal="left" vertical="center"/>
      <protection hidden="1"/>
    </xf>
    <xf numFmtId="0" fontId="55" fillId="8" borderId="25" xfId="0" applyFont="1" applyFill="1" applyBorder="1" applyAlignment="1" applyProtection="1">
      <alignment horizontal="left" vertical="center"/>
      <protection hidden="1"/>
    </xf>
    <xf numFmtId="0" fontId="55" fillId="8" borderId="32" xfId="0" applyFont="1" applyFill="1" applyBorder="1" applyAlignment="1" applyProtection="1">
      <alignment horizontal="left" vertical="center"/>
      <protection hidden="1"/>
    </xf>
    <xf numFmtId="0" fontId="6" fillId="2" borderId="6" xfId="0" applyFont="1" applyFill="1" applyBorder="1" applyAlignment="1" applyProtection="1">
      <alignment horizontal="right" vertical="center" wrapText="1" shrinkToFit="1"/>
      <protection hidden="1"/>
    </xf>
    <xf numFmtId="0" fontId="0" fillId="0" borderId="6" xfId="0" applyBorder="1" applyAlignment="1">
      <alignment vertical="center"/>
    </xf>
    <xf numFmtId="0" fontId="3" fillId="2" borderId="2" xfId="0" applyFont="1" applyFill="1" applyBorder="1" applyAlignment="1" applyProtection="1">
      <alignment horizontal="right" vertical="center"/>
      <protection hidden="1"/>
    </xf>
    <xf numFmtId="0" fontId="7" fillId="0" borderId="2" xfId="0" applyFont="1" applyBorder="1" applyAlignment="1" applyProtection="1">
      <alignment vertical="center"/>
      <protection hidden="1"/>
    </xf>
    <xf numFmtId="0" fontId="56" fillId="8" borderId="6" xfId="0" applyFont="1" applyFill="1" applyBorder="1" applyAlignment="1" applyProtection="1">
      <alignment horizontal="center" vertical="center" wrapText="1" shrinkToFit="1"/>
      <protection hidden="1"/>
    </xf>
    <xf numFmtId="0" fontId="23" fillId="8" borderId="6" xfId="0" applyFont="1" applyFill="1" applyBorder="1" applyAlignment="1" applyProtection="1">
      <alignment horizontal="center" vertical="center" wrapText="1" shrinkToFit="1"/>
      <protection hidden="1"/>
    </xf>
    <xf numFmtId="0" fontId="12" fillId="6" borderId="3" xfId="0" applyFont="1" applyFill="1" applyBorder="1" applyAlignment="1" applyProtection="1">
      <alignment vertical="center"/>
      <protection hidden="1"/>
    </xf>
    <xf numFmtId="0" fontId="24" fillId="14" borderId="22" xfId="0" applyFont="1" applyFill="1" applyBorder="1" applyAlignment="1" applyProtection="1">
      <alignment horizontal="center" vertical="center" wrapText="1"/>
      <protection hidden="1"/>
    </xf>
    <xf numFmtId="0" fontId="0" fillId="0" borderId="22" xfId="0" applyBorder="1" applyAlignment="1"/>
    <xf numFmtId="0" fontId="24" fillId="14" borderId="6" xfId="0" applyFont="1" applyFill="1" applyBorder="1" applyAlignment="1" applyProtection="1">
      <alignment horizontal="center" vertical="center" wrapText="1"/>
      <protection hidden="1"/>
    </xf>
    <xf numFmtId="0" fontId="0" fillId="0" borderId="6" xfId="0" applyBorder="1" applyAlignment="1"/>
    <xf numFmtId="165" fontId="0" fillId="0" borderId="6" xfId="0" applyNumberFormat="1" applyBorder="1" applyAlignment="1" applyProtection="1">
      <alignment horizontal="center" vertical="center"/>
      <protection hidden="1"/>
    </xf>
    <xf numFmtId="0" fontId="26" fillId="14" borderId="6" xfId="0" applyFont="1" applyFill="1" applyBorder="1" applyAlignment="1" applyProtection="1">
      <alignment vertical="center"/>
      <protection hidden="1"/>
    </xf>
    <xf numFmtId="0" fontId="4" fillId="3" borderId="0" xfId="0" applyFont="1" applyFill="1" applyBorder="1" applyAlignment="1" applyProtection="1">
      <alignment horizontal="center" vertical="center" wrapText="1"/>
      <protection hidden="1"/>
    </xf>
    <xf numFmtId="166" fontId="15" fillId="3" borderId="0" xfId="0" applyNumberFormat="1" applyFont="1" applyFill="1" applyBorder="1" applyAlignment="1" applyProtection="1">
      <alignment horizontal="center" vertical="center"/>
      <protection hidden="1"/>
    </xf>
    <xf numFmtId="0" fontId="29" fillId="22" borderId="0" xfId="0" applyFont="1" applyFill="1" applyBorder="1" applyAlignment="1" applyProtection="1">
      <alignment horizontal="center" vertical="center"/>
      <protection hidden="1"/>
    </xf>
    <xf numFmtId="165" fontId="7" fillId="41" borderId="0" xfId="0" applyNumberFormat="1" applyFont="1" applyFill="1" applyBorder="1" applyAlignment="1" applyProtection="1">
      <alignment horizontal="center" vertical="center"/>
      <protection hidden="1"/>
    </xf>
    <xf numFmtId="166" fontId="7" fillId="41" borderId="0" xfId="0" applyNumberFormat="1" applyFont="1" applyFill="1" applyBorder="1" applyAlignment="1" applyProtection="1">
      <alignment horizontal="center" vertical="center"/>
      <protection hidden="1"/>
    </xf>
    <xf numFmtId="0" fontId="15" fillId="3" borderId="0" xfId="0" applyFont="1" applyFill="1" applyBorder="1" applyAlignment="1" applyProtection="1">
      <alignment horizontal="center" vertical="center" wrapText="1"/>
      <protection hidden="1"/>
    </xf>
    <xf numFmtId="167" fontId="19" fillId="21" borderId="0" xfId="0" applyNumberFormat="1" applyFont="1" applyFill="1" applyBorder="1" applyAlignment="1" applyProtection="1">
      <alignment horizontal="center" vertical="center" wrapText="1"/>
      <protection hidden="1"/>
    </xf>
    <xf numFmtId="0" fontId="15" fillId="22" borderId="0" xfId="0" applyFont="1" applyFill="1" applyBorder="1" applyAlignment="1" applyProtection="1">
      <alignment horizontal="center" vertical="center"/>
      <protection hidden="1"/>
    </xf>
    <xf numFmtId="165" fontId="7" fillId="40" borderId="0" xfId="0" applyNumberFormat="1"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165" fontId="7" fillId="3" borderId="0" xfId="0" applyNumberFormat="1" applyFont="1" applyFill="1" applyBorder="1" applyAlignment="1" applyProtection="1">
      <alignment horizontal="center" vertical="center"/>
      <protection hidden="1"/>
    </xf>
    <xf numFmtId="0" fontId="30" fillId="22" borderId="0" xfId="0" applyFont="1" applyFill="1" applyBorder="1" applyAlignment="1" applyProtection="1">
      <alignment horizontal="center" vertical="center" wrapText="1"/>
      <protection hidden="1"/>
    </xf>
    <xf numFmtId="0" fontId="0" fillId="42" borderId="0" xfId="0" applyFill="1" applyBorder="1" applyAlignment="1" applyProtection="1">
      <alignment horizontal="center" vertical="center" wrapText="1"/>
      <protection hidden="1"/>
    </xf>
    <xf numFmtId="0" fontId="9" fillId="43" borderId="0" xfId="0" applyFont="1" applyFill="1" applyBorder="1" applyAlignment="1" applyProtection="1">
      <alignment horizontal="center" vertical="center"/>
      <protection hidden="1"/>
    </xf>
    <xf numFmtId="0" fontId="9" fillId="25" borderId="0" xfId="0" applyFont="1" applyFill="1" applyBorder="1" applyAlignment="1" applyProtection="1">
      <alignment horizontal="center" vertical="center"/>
      <protection hidden="1"/>
    </xf>
    <xf numFmtId="0" fontId="9" fillId="44" borderId="0" xfId="0" applyFont="1" applyFill="1" applyBorder="1" applyAlignment="1" applyProtection="1">
      <alignment horizontal="center" vertical="center"/>
      <protection hidden="1"/>
    </xf>
    <xf numFmtId="0" fontId="10" fillId="24" borderId="0" xfId="0" applyFont="1" applyFill="1" applyBorder="1" applyAlignment="1" applyProtection="1">
      <alignment horizontal="center" vertical="center" wrapText="1"/>
      <protection hidden="1"/>
    </xf>
    <xf numFmtId="165" fontId="7" fillId="22" borderId="0" xfId="0" applyNumberFormat="1" applyFont="1" applyFill="1" applyBorder="1" applyAlignment="1" applyProtection="1">
      <alignment horizontal="center" vertical="center" wrapText="1"/>
      <protection hidden="1"/>
    </xf>
    <xf numFmtId="0" fontId="11" fillId="25" borderId="0" xfId="0" applyFont="1" applyFill="1" applyBorder="1" applyAlignment="1" applyProtection="1">
      <alignment horizontal="center" vertical="center" wrapText="1"/>
      <protection hidden="1"/>
    </xf>
    <xf numFmtId="0" fontId="4" fillId="20" borderId="0" xfId="0" applyFont="1" applyFill="1" applyBorder="1" applyAlignment="1" applyProtection="1">
      <alignment horizontal="center" vertical="center" wrapText="1"/>
      <protection hidden="1"/>
    </xf>
    <xf numFmtId="0" fontId="4" fillId="21" borderId="0" xfId="0" applyFont="1" applyFill="1" applyBorder="1" applyAlignment="1" applyProtection="1">
      <alignment horizontal="center" vertical="center" wrapText="1"/>
      <protection hidden="1"/>
    </xf>
    <xf numFmtId="165" fontId="7" fillId="0" borderId="10" xfId="0" applyNumberFormat="1" applyFont="1" applyFill="1" applyBorder="1" applyAlignment="1" applyProtection="1">
      <alignment horizontal="center" vertical="center" wrapText="1"/>
      <protection hidden="1"/>
    </xf>
    <xf numFmtId="165" fontId="7" fillId="0" borderId="20" xfId="0" applyNumberFormat="1" applyFont="1" applyFill="1" applyBorder="1" applyAlignment="1" applyProtection="1">
      <alignment horizontal="center" vertical="center" wrapText="1"/>
      <protection hidden="1"/>
    </xf>
    <xf numFmtId="165" fontId="7" fillId="0" borderId="21" xfId="0" applyNumberFormat="1" applyFont="1" applyFill="1" applyBorder="1" applyAlignment="1" applyProtection="1">
      <alignment horizontal="center" vertical="center" wrapText="1"/>
      <protection hidden="1"/>
    </xf>
    <xf numFmtId="165" fontId="7" fillId="3" borderId="0" xfId="0" applyNumberFormat="1" applyFont="1" applyFill="1" applyBorder="1" applyAlignment="1" applyProtection="1">
      <alignment horizontal="center" vertical="center" wrapText="1"/>
      <protection hidden="1"/>
    </xf>
    <xf numFmtId="167" fontId="15" fillId="3" borderId="0" xfId="0" applyNumberFormat="1"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shrinkToFit="1"/>
      <protection hidden="1"/>
    </xf>
    <xf numFmtId="0" fontId="9" fillId="0" borderId="2" xfId="0" applyFont="1" applyFill="1" applyBorder="1" applyAlignment="1" applyProtection="1">
      <alignment horizontal="center" vertical="center" wrapText="1" shrinkToFit="1"/>
      <protection hidden="1"/>
    </xf>
    <xf numFmtId="0" fontId="49" fillId="35" borderId="7" xfId="0" applyFont="1" applyFill="1" applyBorder="1" applyAlignment="1" applyProtection="1">
      <alignment horizontal="left" vertical="center" indent="1"/>
      <protection hidden="1"/>
    </xf>
    <xf numFmtId="0" fontId="50" fillId="36" borderId="8" xfId="0" applyFont="1" applyFill="1" applyBorder="1" applyAlignment="1">
      <alignment horizontal="left" vertical="center" indent="1"/>
    </xf>
    <xf numFmtId="0" fontId="50" fillId="36" borderId="4" xfId="0" applyFont="1" applyFill="1" applyBorder="1" applyAlignment="1">
      <alignment horizontal="left" vertical="center" indent="1"/>
    </xf>
    <xf numFmtId="0" fontId="0" fillId="0" borderId="23" xfId="0" applyBorder="1" applyAlignment="1">
      <alignment vertical="top" wrapText="1"/>
    </xf>
    <xf numFmtId="0" fontId="0" fillId="0" borderId="12" xfId="0" applyBorder="1" applyAlignment="1">
      <alignment vertical="top"/>
    </xf>
    <xf numFmtId="0" fontId="0" fillId="0" borderId="24" xfId="0" applyBorder="1" applyAlignment="1">
      <alignment vertical="top"/>
    </xf>
    <xf numFmtId="0" fontId="0" fillId="0" borderId="17" xfId="0" applyBorder="1" applyAlignment="1">
      <alignment vertical="top"/>
    </xf>
    <xf numFmtId="0" fontId="8" fillId="16" borderId="6" xfId="0" applyFont="1" applyFill="1" applyBorder="1" applyAlignment="1" applyProtection="1">
      <alignment vertical="center"/>
      <protection hidden="1"/>
    </xf>
    <xf numFmtId="0" fontId="10" fillId="4" borderId="10" xfId="0" applyFont="1" applyFill="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56" fillId="0" borderId="12" xfId="0" applyFont="1" applyBorder="1" applyAlignment="1" applyProtection="1">
      <alignment horizontal="center" vertical="center" wrapText="1"/>
      <protection hidden="1"/>
    </xf>
    <xf numFmtId="0" fontId="59" fillId="0" borderId="12" xfId="0" applyFont="1" applyBorder="1" applyAlignment="1">
      <alignment vertical="center"/>
    </xf>
    <xf numFmtId="0" fontId="59" fillId="0" borderId="0" xfId="0" applyFont="1" applyAlignment="1">
      <alignment vertical="center"/>
    </xf>
    <xf numFmtId="0" fontId="59" fillId="0" borderId="25" xfId="0" applyFont="1" applyBorder="1" applyAlignment="1">
      <alignment vertical="center"/>
    </xf>
    <xf numFmtId="0" fontId="60" fillId="45" borderId="11" xfId="0" applyFont="1" applyFill="1" applyBorder="1" applyAlignment="1" applyProtection="1">
      <alignment horizontal="center" vertical="center"/>
      <protection hidden="1"/>
    </xf>
    <xf numFmtId="0" fontId="61" fillId="36" borderId="12" xfId="0" applyFont="1" applyFill="1" applyBorder="1" applyAlignment="1">
      <alignment horizontal="center" vertical="center"/>
    </xf>
    <xf numFmtId="0" fontId="61" fillId="36" borderId="26" xfId="0" applyFont="1" applyFill="1" applyBorder="1" applyAlignment="1">
      <alignment horizontal="center" vertical="center"/>
    </xf>
    <xf numFmtId="0" fontId="61" fillId="36" borderId="16" xfId="0" applyFont="1" applyFill="1" applyBorder="1" applyAlignment="1">
      <alignment horizontal="center" vertical="center"/>
    </xf>
    <xf numFmtId="0" fontId="61" fillId="36" borderId="17" xfId="0" applyFont="1" applyFill="1" applyBorder="1" applyAlignment="1">
      <alignment horizontal="center" vertical="center"/>
    </xf>
    <xf numFmtId="0" fontId="61" fillId="36" borderId="27" xfId="0" applyFont="1" applyFill="1" applyBorder="1" applyAlignment="1">
      <alignment horizontal="center" vertical="center"/>
    </xf>
    <xf numFmtId="0" fontId="4" fillId="7" borderId="10"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165" fontId="7" fillId="0" borderId="6" xfId="0"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33" fillId="0" borderId="6" xfId="0" applyFont="1" applyBorder="1" applyAlignment="1" applyProtection="1">
      <alignment horizontal="center" vertical="center"/>
      <protection hidden="1"/>
    </xf>
    <xf numFmtId="0" fontId="2" fillId="0" borderId="35" xfId="0" applyFont="1" applyBorder="1" applyAlignment="1">
      <alignment horizontal="left" vertical="center" wrapText="1"/>
    </xf>
    <xf numFmtId="0" fontId="2" fillId="0" borderId="22" xfId="0" applyFont="1" applyBorder="1" applyAlignment="1">
      <alignment horizontal="left" vertical="center" wrapText="1"/>
    </xf>
    <xf numFmtId="0" fontId="2" fillId="0" borderId="3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Font="1" applyBorder="1" applyAlignment="1">
      <alignment horizontal="left" vertical="center" wrapText="1"/>
    </xf>
    <xf numFmtId="0" fontId="2" fillId="0" borderId="36" xfId="0" applyFont="1" applyBorder="1" applyAlignment="1">
      <alignment horizontal="left" vertical="center" wrapText="1"/>
    </xf>
    <xf numFmtId="0" fontId="45" fillId="0" borderId="35" xfId="0" applyFont="1" applyBorder="1" applyAlignment="1">
      <alignment horizontal="left" vertical="center" wrapText="1"/>
    </xf>
    <xf numFmtId="0" fontId="45" fillId="0" borderId="36" xfId="0" applyFont="1" applyBorder="1" applyAlignment="1">
      <alignment horizontal="left" vertical="center" wrapText="1"/>
    </xf>
    <xf numFmtId="0" fontId="45" fillId="0" borderId="22" xfId="0" applyFont="1" applyBorder="1" applyAlignment="1">
      <alignment horizontal="left" vertical="center" wrapText="1"/>
    </xf>
    <xf numFmtId="0" fontId="0" fillId="0" borderId="22" xfId="0" applyFont="1" applyBorder="1" applyAlignment="1">
      <alignment horizontal="left" vertical="center"/>
    </xf>
    <xf numFmtId="49" fontId="36" fillId="8" borderId="2" xfId="0" applyNumberFormat="1" applyFont="1" applyFill="1" applyBorder="1" applyAlignment="1" applyProtection="1">
      <alignment horizontal="center" vertical="center" wrapText="1" shrinkToFit="1"/>
    </xf>
    <xf numFmtId="0" fontId="38" fillId="47" borderId="2" xfId="0" applyFont="1" applyFill="1" applyBorder="1" applyAlignment="1" applyProtection="1">
      <alignment horizontal="left" vertical="center" indent="1"/>
      <protection locked="0"/>
    </xf>
    <xf numFmtId="49" fontId="7" fillId="48" borderId="6" xfId="0" applyNumberFormat="1" applyFont="1" applyFill="1" applyBorder="1" applyAlignment="1">
      <alignment horizontal="center" vertical="center" textRotation="90" wrapText="1"/>
    </xf>
    <xf numFmtId="0" fontId="0" fillId="0" borderId="6" xfId="0" applyFont="1" applyBorder="1" applyAlignment="1">
      <alignment horizontal="center" vertical="center" textRotation="90" wrapText="1"/>
    </xf>
    <xf numFmtId="49" fontId="0" fillId="3" borderId="2" xfId="0" applyNumberFormat="1" applyFont="1" applyFill="1" applyBorder="1" applyAlignment="1">
      <alignment vertical="center"/>
    </xf>
    <xf numFmtId="0" fontId="28" fillId="3" borderId="2" xfId="0" applyFont="1" applyFill="1" applyBorder="1" applyAlignment="1">
      <alignment horizontal="right" vertical="center" wrapText="1"/>
    </xf>
    <xf numFmtId="49" fontId="0" fillId="2" borderId="5" xfId="0" applyNumberFormat="1" applyFont="1" applyFill="1" applyBorder="1" applyAlignment="1">
      <alignment vertical="center" wrapText="1"/>
    </xf>
    <xf numFmtId="49" fontId="0" fillId="2" borderId="30" xfId="0" applyNumberFormat="1" applyFont="1" applyFill="1" applyBorder="1" applyAlignment="1">
      <alignment vertical="center" wrapText="1"/>
    </xf>
    <xf numFmtId="0" fontId="28" fillId="2" borderId="30" xfId="0" applyFont="1" applyFill="1" applyBorder="1" applyAlignment="1">
      <alignment horizontal="right" vertical="center" wrapText="1"/>
    </xf>
    <xf numFmtId="49" fontId="0" fillId="2" borderId="3" xfId="0" applyNumberFormat="1" applyFont="1" applyFill="1" applyBorder="1" applyAlignment="1">
      <alignment vertical="center"/>
    </xf>
    <xf numFmtId="0" fontId="44" fillId="0" borderId="35" xfId="0" applyFont="1" applyBorder="1" applyAlignment="1">
      <alignment horizontal="left" vertical="center" wrapText="1"/>
    </xf>
    <xf numFmtId="0" fontId="44" fillId="0" borderId="22" xfId="0" applyFont="1" applyBorder="1" applyAlignment="1">
      <alignment horizontal="left" vertical="center" wrapText="1"/>
    </xf>
    <xf numFmtId="49" fontId="7" fillId="34" borderId="6" xfId="0" applyNumberFormat="1" applyFont="1" applyFill="1" applyBorder="1" applyAlignment="1">
      <alignment horizontal="center" vertical="center" textRotation="90" wrapText="1"/>
    </xf>
    <xf numFmtId="0" fontId="28" fillId="2" borderId="3" xfId="0" applyFont="1" applyFill="1" applyBorder="1" applyAlignment="1">
      <alignment horizontal="right" vertical="center" wrapText="1"/>
    </xf>
    <xf numFmtId="49" fontId="39" fillId="2" borderId="2" xfId="0" applyNumberFormat="1" applyFont="1" applyFill="1" applyBorder="1" applyAlignment="1">
      <alignment horizontal="center" vertical="center" wrapText="1"/>
    </xf>
    <xf numFmtId="49" fontId="39" fillId="2" borderId="5" xfId="0" applyNumberFormat="1" applyFont="1" applyFill="1" applyBorder="1" applyAlignment="1">
      <alignment horizontal="center" vertical="center" wrapText="1"/>
    </xf>
    <xf numFmtId="49" fontId="7" fillId="46" borderId="28" xfId="0" applyNumberFormat="1" applyFont="1" applyFill="1" applyBorder="1" applyAlignment="1">
      <alignment horizontal="center" vertical="center" textRotation="90" wrapText="1"/>
    </xf>
    <xf numFmtId="49" fontId="7" fillId="46" borderId="29" xfId="0" applyNumberFormat="1" applyFont="1" applyFill="1" applyBorder="1" applyAlignment="1">
      <alignment horizontal="center" vertical="center" textRotation="90" wrapText="1"/>
    </xf>
    <xf numFmtId="49" fontId="0" fillId="2" borderId="3" xfId="0" applyNumberFormat="1" applyFont="1" applyFill="1" applyBorder="1" applyAlignment="1">
      <alignment vertical="center" wrapText="1"/>
    </xf>
    <xf numFmtId="49" fontId="34" fillId="18" borderId="7" xfId="0" applyNumberFormat="1" applyFont="1" applyFill="1" applyBorder="1" applyAlignment="1" applyProtection="1">
      <alignment horizontal="center" vertical="center" wrapText="1" shrinkToFit="1"/>
    </xf>
    <xf numFmtId="49" fontId="36" fillId="0" borderId="3" xfId="0" applyNumberFormat="1" applyFont="1" applyFill="1" applyBorder="1" applyAlignment="1" applyProtection="1">
      <alignment horizontal="center" vertical="center" wrapText="1" shrinkToFit="1"/>
    </xf>
    <xf numFmtId="0" fontId="37" fillId="8" borderId="18" xfId="0" applyFont="1" applyFill="1" applyBorder="1" applyAlignment="1" applyProtection="1">
      <alignment horizontal="left" vertical="center" indent="1"/>
    </xf>
    <xf numFmtId="49" fontId="36" fillId="0" borderId="2" xfId="0" applyNumberFormat="1" applyFont="1" applyFill="1" applyBorder="1" applyAlignment="1" applyProtection="1">
      <alignment horizontal="center" vertical="center" wrapText="1" shrinkToFit="1"/>
    </xf>
    <xf numFmtId="0" fontId="37" fillId="8" borderId="2" xfId="0" applyFont="1" applyFill="1" applyBorder="1" applyAlignment="1" applyProtection="1">
      <alignment horizontal="left" vertical="center" indent="1"/>
    </xf>
    <xf numFmtId="0" fontId="37" fillId="8" borderId="5" xfId="0" applyFont="1" applyFill="1" applyBorder="1" applyAlignment="1" applyProtection="1">
      <alignment horizontal="left" vertical="center" indent="1"/>
    </xf>
    <xf numFmtId="0" fontId="2" fillId="0" borderId="35" xfId="0" applyFont="1" applyBorder="1" applyAlignment="1" applyProtection="1">
      <alignment horizontal="left" vertical="center" wrapText="1"/>
    </xf>
    <xf numFmtId="0" fontId="0" fillId="0" borderId="22" xfId="0" applyBorder="1" applyAlignment="1" applyProtection="1">
      <alignment horizontal="left" vertical="center"/>
    </xf>
    <xf numFmtId="0" fontId="44" fillId="0" borderId="36" xfId="0" applyFont="1" applyBorder="1" applyAlignment="1">
      <alignment horizontal="left" vertical="center" wrapText="1"/>
    </xf>
    <xf numFmtId="0" fontId="35" fillId="0" borderId="3" xfId="0" applyFont="1" applyBorder="1" applyAlignment="1"/>
    <xf numFmtId="49" fontId="7" fillId="26" borderId="11" xfId="0" applyNumberFormat="1" applyFont="1" applyFill="1" applyBorder="1" applyAlignment="1">
      <alignment horizontal="center" vertical="center" textRotation="90" wrapText="1"/>
    </xf>
    <xf numFmtId="49" fontId="7" fillId="26" borderId="14" xfId="0" applyNumberFormat="1" applyFont="1" applyFill="1" applyBorder="1" applyAlignment="1">
      <alignment horizontal="center" vertical="center" textRotation="90" wrapText="1"/>
    </xf>
    <xf numFmtId="0" fontId="0" fillId="0" borderId="14" xfId="0" applyFont="1" applyBorder="1" applyAlignment="1">
      <alignment horizontal="center" vertical="center" textRotation="90" wrapText="1"/>
    </xf>
    <xf numFmtId="0" fontId="0" fillId="0" borderId="16" xfId="0" applyFont="1" applyBorder="1" applyAlignment="1">
      <alignment horizontal="center" vertical="center" textRotation="90" wrapText="1"/>
    </xf>
    <xf numFmtId="0" fontId="44" fillId="0" borderId="35" xfId="0" applyFont="1" applyBorder="1" applyAlignment="1">
      <alignment horizontal="left" vertical="top" wrapText="1"/>
    </xf>
    <xf numFmtId="0" fontId="44" fillId="0" borderId="22" xfId="0" applyFont="1" applyBorder="1" applyAlignment="1">
      <alignment horizontal="left" vertical="top" wrapText="1"/>
    </xf>
    <xf numFmtId="0" fontId="35" fillId="0" borderId="2" xfId="0" applyFont="1" applyBorder="1" applyAlignment="1" applyProtection="1"/>
    <xf numFmtId="0" fontId="35" fillId="0" borderId="7" xfId="0" applyFont="1" applyFill="1" applyBorder="1" applyAlignment="1" applyProtection="1"/>
    <xf numFmtId="0" fontId="35" fillId="0" borderId="2" xfId="0" applyFont="1" applyFill="1" applyBorder="1" applyAlignment="1" applyProtection="1"/>
  </cellXfs>
  <cellStyles count="3">
    <cellStyle name="Euro" xfId="1"/>
    <cellStyle name="Normal" xfId="0" builtinId="0"/>
    <cellStyle name="Pourcentage" xfId="2" builtinId="5"/>
  </cellStyles>
  <dxfs count="34">
    <dxf>
      <font>
        <b val="0"/>
        <i/>
        <condense val="0"/>
        <extend val="0"/>
      </font>
      <fill>
        <patternFill patternType="solid">
          <fgColor indexed="41"/>
          <bgColor indexed="9"/>
        </patternFill>
      </fill>
    </dxf>
    <dxf>
      <font>
        <b/>
        <i/>
        <condense val="0"/>
        <extend val="0"/>
        <u val="none"/>
        <color indexed="63"/>
      </font>
      <fill>
        <patternFill patternType="solid">
          <fgColor indexed="9"/>
          <bgColor indexed="41"/>
        </patternFill>
      </fill>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ont>
        <b val="0"/>
        <i/>
        <condense val="0"/>
        <extend val="0"/>
        <u val="none"/>
        <color indexed="63"/>
      </font>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ill>
        <patternFill>
          <bgColor rgb="FFCCFFFF"/>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ill>
        <patternFill>
          <bgColor theme="0"/>
        </patternFill>
      </fill>
    </dxf>
    <dxf>
      <font>
        <b/>
        <i val="0"/>
        <condense val="0"/>
        <extend val="0"/>
        <color indexed="10"/>
      </font>
    </dxf>
    <dxf>
      <font>
        <b/>
        <i val="0"/>
        <condense val="0"/>
        <extend val="0"/>
        <color indexed="9"/>
      </font>
      <fill>
        <patternFill patternType="solid">
          <fgColor indexed="60"/>
          <bgColor indexed="10"/>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val="0"/>
        <i val="0"/>
        <name val="Cambria"/>
        <scheme val="none"/>
      </font>
      <fill>
        <patternFill patternType="solid">
          <fgColor indexed="41"/>
          <bgColor indexed="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condense val="0"/>
        <extend val="0"/>
        <color indexed="55"/>
      </font>
    </dxf>
    <dxf>
      <font>
        <b/>
        <i val="0"/>
        <condense val="0"/>
        <extend val="0"/>
        <color indexed="9"/>
      </font>
      <fill>
        <patternFill patternType="solid">
          <fgColor indexed="60"/>
          <bgColor indexed="10"/>
        </patternFill>
      </fill>
    </dxf>
    <dxf>
      <font>
        <b val="0"/>
        <condense val="0"/>
        <extend val="0"/>
        <color indexed="9"/>
      </font>
      <fill>
        <patternFill patternType="solid">
          <fgColor indexed="51"/>
          <bgColor indexed="52"/>
        </patternFill>
      </fill>
    </dxf>
    <dxf>
      <font>
        <color theme="6" tint="0.39994506668294322"/>
        <name val="Cambria"/>
        <scheme val="none"/>
      </font>
    </dxf>
    <dxf>
      <font>
        <condense val="0"/>
        <extend val="0"/>
        <color rgb="FF9C0006"/>
      </font>
      <fill>
        <patternFill>
          <bgColor rgb="FFFFC7CE"/>
        </patternFill>
      </fill>
    </dxf>
    <dxf>
      <font>
        <b val="0"/>
        <condense val="0"/>
        <extend val="0"/>
        <color indexed="9"/>
      </font>
      <fill>
        <patternFill patternType="solid">
          <fgColor indexed="41"/>
          <bgColor indexed="9"/>
        </patternFill>
      </fill>
    </dxf>
    <dxf>
      <font>
        <b/>
        <i val="0"/>
        <condense val="0"/>
        <extend val="0"/>
        <color indexed="17"/>
      </font>
      <fill>
        <patternFill patternType="solid">
          <fgColor indexed="27"/>
          <bgColor indexed="42"/>
        </patternFill>
      </fill>
    </dxf>
    <dxf>
      <font>
        <b/>
        <i val="0"/>
        <condense val="0"/>
        <extend val="0"/>
        <color indexed="10"/>
      </font>
      <fill>
        <patternFill patternType="solid">
          <fgColor indexed="22"/>
          <bgColor indexed="4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font>
      <fill>
        <patternFill patternType="solid">
          <fgColor indexed="9"/>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fr-FR">
                <a:solidFill>
                  <a:schemeClr val="tx2">
                    <a:lumMod val="60000"/>
                    <a:lumOff val="40000"/>
                  </a:schemeClr>
                </a:solidFill>
              </a:rPr>
              <a:t>Mathématiques</a:t>
            </a:r>
            <a:r>
              <a:rPr lang="fr-FR" sz="1200" b="0">
                <a:solidFill>
                  <a:sysClr val="windowText" lastClr="000000"/>
                </a:solidFill>
              </a:rPr>
              <a:t>
N</a:t>
            </a:r>
            <a:r>
              <a:rPr lang="fr-FR" sz="1200" b="0" baseline="0">
                <a:solidFill>
                  <a:sysClr val="windowText" lastClr="000000"/>
                </a:solidFill>
              </a:rPr>
              <a:t>ombres d'élèves</a:t>
            </a:r>
            <a:endParaRPr lang="fr-FR" sz="1200" b="0">
              <a:solidFill>
                <a:sysClr val="windowText" lastClr="000000"/>
              </a:solidFill>
            </a:endParaRPr>
          </a:p>
        </c:rich>
      </c:tx>
      <c:overlay val="0"/>
    </c:title>
    <c:autoTitleDeleted val="0"/>
    <c:plotArea>
      <c:layout>
        <c:manualLayout>
          <c:layoutTarget val="inner"/>
          <c:xMode val="edge"/>
          <c:yMode val="edge"/>
          <c:x val="1.6029143897996357E-2"/>
          <c:y val="0.20551819536071544"/>
          <c:w val="0.96794171220401337"/>
          <c:h val="0.68163651840817596"/>
        </c:manualLayout>
      </c:layout>
      <c:barChart>
        <c:barDir val="col"/>
        <c:grouping val="clustered"/>
        <c:varyColors val="0"/>
        <c:ser>
          <c:idx val="0"/>
          <c:order val="0"/>
          <c:spPr>
            <a:solidFill>
              <a:schemeClr val="tx2">
                <a:lumMod val="60000"/>
                <a:lumOff val="40000"/>
              </a:schemeClr>
            </a:solidFill>
          </c:spPr>
          <c:invertIfNegative val="0"/>
          <c:cat>
            <c:strRef>
              <c:f>Graphique!$B$2:$K$2</c:f>
              <c:strCache>
                <c:ptCount val="10"/>
                <c:pt idx="0">
                  <c:v>0 à &lt;10%</c:v>
                </c:pt>
                <c:pt idx="1">
                  <c:v>10 à &lt;20%</c:v>
                </c:pt>
                <c:pt idx="2">
                  <c:v>20 à &lt;30%</c:v>
                </c:pt>
                <c:pt idx="3">
                  <c:v>30 à &lt;40%</c:v>
                </c:pt>
                <c:pt idx="4">
                  <c:v>40 à &lt;50%</c:v>
                </c:pt>
                <c:pt idx="5">
                  <c:v>50 à &lt;60%</c:v>
                </c:pt>
                <c:pt idx="6">
                  <c:v>60 à &lt;70%</c:v>
                </c:pt>
                <c:pt idx="7">
                  <c:v>70 à &lt;80%</c:v>
                </c:pt>
                <c:pt idx="8">
                  <c:v>80 à &lt;90%</c:v>
                </c:pt>
                <c:pt idx="9">
                  <c:v>90 à &lt;100%</c:v>
                </c:pt>
              </c:strCache>
            </c:strRef>
          </c:cat>
          <c:val>
            <c:numRef>
              <c:f>Graphique!$B$3:$K$3</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150"/>
        <c:axId val="116490240"/>
        <c:axId val="114951872"/>
      </c:barChart>
      <c:catAx>
        <c:axId val="116490240"/>
        <c:scaling>
          <c:orientation val="minMax"/>
        </c:scaling>
        <c:delete val="0"/>
        <c:axPos val="b"/>
        <c:numFmt formatCode="General" sourceLinked="1"/>
        <c:majorTickMark val="none"/>
        <c:minorTickMark val="none"/>
        <c:tickLblPos val="nextTo"/>
        <c:crossAx val="114951872"/>
        <c:crosses val="autoZero"/>
        <c:auto val="1"/>
        <c:lblAlgn val="ctr"/>
        <c:lblOffset val="100"/>
        <c:noMultiLvlLbl val="0"/>
      </c:catAx>
      <c:valAx>
        <c:axId val="114951872"/>
        <c:scaling>
          <c:orientation val="minMax"/>
        </c:scaling>
        <c:delete val="1"/>
        <c:axPos val="l"/>
        <c:numFmt formatCode="General" sourceLinked="1"/>
        <c:majorTickMark val="out"/>
        <c:minorTickMark val="none"/>
        <c:tickLblPos val="none"/>
        <c:crossAx val="116490240"/>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390525</xdr:colOff>
      <xdr:row>2</xdr:row>
      <xdr:rowOff>209550</xdr:rowOff>
    </xdr:from>
    <xdr:to>
      <xdr:col>40</xdr:col>
      <xdr:colOff>342900</xdr:colOff>
      <xdr:row>2</xdr:row>
      <xdr:rowOff>209550</xdr:rowOff>
    </xdr:to>
    <xdr:sp macro="" textlink="">
      <xdr:nvSpPr>
        <xdr:cNvPr id="2186" name="Line 3"/>
        <xdr:cNvSpPr>
          <a:spLocks noChangeShapeType="1"/>
        </xdr:cNvSpPr>
      </xdr:nvSpPr>
      <xdr:spPr bwMode="auto">
        <a:xfrm>
          <a:off x="11325225" y="1419225"/>
          <a:ext cx="600075" cy="0"/>
        </a:xfrm>
        <a:prstGeom prst="line">
          <a:avLst/>
        </a:prstGeom>
        <a:noFill/>
        <a:ln w="9360">
          <a:solidFill>
            <a:srgbClr val="000000"/>
          </a:solidFill>
          <a:miter lim="800000"/>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19050</xdr:colOff>
      <xdr:row>4</xdr:row>
      <xdr:rowOff>219075</xdr:rowOff>
    </xdr:from>
    <xdr:to>
      <xdr:col>31</xdr:col>
      <xdr:colOff>0</xdr:colOff>
      <xdr:row>4</xdr:row>
      <xdr:rowOff>219075</xdr:rowOff>
    </xdr:to>
    <xdr:sp macro="" textlink="">
      <xdr:nvSpPr>
        <xdr:cNvPr id="5254" name="Line 1"/>
        <xdr:cNvSpPr>
          <a:spLocks noChangeShapeType="1"/>
        </xdr:cNvSpPr>
      </xdr:nvSpPr>
      <xdr:spPr bwMode="auto">
        <a:xfrm>
          <a:off x="8020050" y="2057400"/>
          <a:ext cx="476250" cy="0"/>
        </a:xfrm>
        <a:prstGeom prst="line">
          <a:avLst/>
        </a:prstGeom>
        <a:noFill/>
        <a:ln w="9360">
          <a:solidFill>
            <a:srgbClr val="FF0000"/>
          </a:solidFill>
          <a:miter lim="800000"/>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133350</xdr:rowOff>
    </xdr:from>
    <xdr:to>
      <xdr:col>11</xdr:col>
      <xdr:colOff>0</xdr:colOff>
      <xdr:row>22</xdr:row>
      <xdr:rowOff>47625</xdr:rowOff>
    </xdr:to>
    <xdr:graphicFrame macro="">
      <xdr:nvGraphicFramePr>
        <xdr:cNvPr id="123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zoomScaleSheetLayoutView="100" workbookViewId="0">
      <selection activeCell="B4" sqref="B4"/>
    </sheetView>
  </sheetViews>
  <sheetFormatPr baseColWidth="10" defaultRowHeight="12.75" x14ac:dyDescent="0.2"/>
  <cols>
    <col min="1" max="1" width="8.85546875" style="1" customWidth="1"/>
    <col min="2" max="2" width="89.42578125" style="1" customWidth="1"/>
    <col min="3" max="3" width="9.7109375" style="1" customWidth="1"/>
    <col min="4" max="6" width="10.28515625" style="1" customWidth="1"/>
    <col min="7" max="7" width="13.140625" style="1" customWidth="1"/>
    <col min="8" max="8" width="13.28515625" style="1" customWidth="1"/>
    <col min="9" max="9" width="11.7109375" style="1" customWidth="1"/>
    <col min="10" max="16384" width="11.42578125" style="1"/>
  </cols>
  <sheetData>
    <row r="1" spans="1:3" ht="69.95" customHeight="1" x14ac:dyDescent="0.2">
      <c r="A1" s="198" t="s">
        <v>184</v>
      </c>
      <c r="B1" s="198"/>
      <c r="C1" s="198"/>
    </row>
    <row r="2" spans="1:3" ht="38.25" customHeight="1" x14ac:dyDescent="0.2">
      <c r="A2" s="199"/>
      <c r="B2" s="2"/>
      <c r="C2" s="199"/>
    </row>
    <row r="3" spans="1:3" ht="24.75" customHeight="1" x14ac:dyDescent="0.2">
      <c r="A3" s="199"/>
      <c r="B3" s="3" t="s">
        <v>0</v>
      </c>
      <c r="C3" s="199"/>
    </row>
    <row r="4" spans="1:3" ht="185.25" customHeight="1" x14ac:dyDescent="0.2">
      <c r="A4" s="199"/>
      <c r="B4" s="83" t="s">
        <v>185</v>
      </c>
      <c r="C4" s="199"/>
    </row>
    <row r="5" spans="1:3" ht="46.5" customHeight="1" x14ac:dyDescent="0.2">
      <c r="A5" s="199"/>
      <c r="B5" s="174" t="s">
        <v>180</v>
      </c>
      <c r="C5" s="199"/>
    </row>
  </sheetData>
  <mergeCells count="3">
    <mergeCell ref="A1:C1"/>
    <mergeCell ref="A2:A5"/>
    <mergeCell ref="C2:C5"/>
  </mergeCells>
  <phoneticPr fontId="2" type="noConversion"/>
  <pageMargins left="0.39374999999999999" right="0.59027777777777779" top="0.39374999999999999" bottom="0.39374999999999999"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87"/>
  <sheetViews>
    <sheetView showGridLines="0" topLeftCell="A7" zoomScale="75" zoomScaleSheetLayoutView="100" workbookViewId="0">
      <selection activeCell="A2" sqref="A2:C4"/>
    </sheetView>
  </sheetViews>
  <sheetFormatPr baseColWidth="10" defaultRowHeight="12.75" x14ac:dyDescent="0.2"/>
  <cols>
    <col min="1" max="1" width="3.5703125" style="1" customWidth="1"/>
    <col min="2" max="2" width="15" style="1" customWidth="1"/>
    <col min="3" max="3" width="15.7109375" style="1" customWidth="1"/>
    <col min="4" max="38" width="3.42578125" style="1" customWidth="1"/>
    <col min="39" max="40" width="9.7109375" style="1" customWidth="1"/>
    <col min="41" max="41" width="12.7109375" style="1" customWidth="1"/>
    <col min="42" max="42" width="12.28515625" style="1" customWidth="1"/>
    <col min="43" max="46" width="12.7109375" style="1" hidden="1" customWidth="1"/>
    <col min="47" max="47" width="1.28515625" style="1" hidden="1" customWidth="1"/>
    <col min="48" max="60" width="12.7109375" style="1" hidden="1" customWidth="1"/>
    <col min="61" max="62" width="12.7109375" style="1" customWidth="1"/>
    <col min="63" max="63" width="0" style="1" hidden="1" customWidth="1"/>
    <col min="64" max="16384" width="11.42578125" style="1"/>
  </cols>
  <sheetData>
    <row r="1" spans="1:78" ht="69.95" customHeight="1" thickBot="1" x14ac:dyDescent="0.25">
      <c r="A1" s="235" t="s">
        <v>187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6"/>
      <c r="AN1" s="236"/>
      <c r="AO1" s="236"/>
      <c r="AP1" s="236"/>
      <c r="AQ1" s="4"/>
      <c r="AR1" s="4"/>
      <c r="AS1" s="4"/>
      <c r="AT1" s="4"/>
      <c r="AU1" s="4"/>
      <c r="AV1" s="4"/>
      <c r="AW1" s="4"/>
      <c r="AX1" s="4"/>
      <c r="AY1" s="4"/>
      <c r="AZ1" s="4"/>
      <c r="BA1" s="4"/>
      <c r="BB1" s="4"/>
      <c r="BC1" s="4"/>
      <c r="BD1" s="4"/>
      <c r="BE1" s="4"/>
      <c r="BF1" s="4"/>
      <c r="BG1" s="4"/>
      <c r="BH1" s="4"/>
      <c r="BI1" s="4"/>
      <c r="BJ1" s="4"/>
      <c r="BK1" s="5"/>
      <c r="BL1" s="123"/>
      <c r="BM1" s="123"/>
      <c r="BN1" s="123"/>
      <c r="BO1" s="123"/>
      <c r="BP1" s="123"/>
      <c r="BQ1" s="123"/>
      <c r="BR1" s="123"/>
      <c r="BS1" s="123"/>
      <c r="BT1" s="123"/>
      <c r="BU1" s="123"/>
      <c r="BV1" s="123"/>
      <c r="BW1" s="123"/>
      <c r="BX1" s="123"/>
      <c r="BY1" s="123"/>
      <c r="BZ1" s="123"/>
    </row>
    <row r="2" spans="1:78" ht="25.5" customHeight="1" thickBot="1" x14ac:dyDescent="0.25">
      <c r="A2" s="221" t="s">
        <v>188</v>
      </c>
      <c r="B2" s="222"/>
      <c r="C2" s="223"/>
      <c r="D2" s="213" t="s">
        <v>1</v>
      </c>
      <c r="E2" s="214"/>
      <c r="F2" s="215"/>
      <c r="G2" s="215"/>
      <c r="H2" s="215"/>
      <c r="I2" s="215"/>
      <c r="J2" s="216"/>
      <c r="K2" s="218"/>
      <c r="L2" s="219"/>
      <c r="M2" s="219"/>
      <c r="N2" s="219"/>
      <c r="O2" s="219"/>
      <c r="P2" s="219"/>
      <c r="Q2" s="219"/>
      <c r="R2" s="219"/>
      <c r="S2" s="219"/>
      <c r="T2" s="219"/>
      <c r="U2" s="219"/>
      <c r="V2" s="219"/>
      <c r="W2" s="219"/>
      <c r="X2" s="219"/>
      <c r="Y2" s="219"/>
      <c r="Z2" s="219"/>
      <c r="AA2" s="219"/>
      <c r="AB2" s="219"/>
      <c r="AC2" s="220"/>
      <c r="AD2" s="217"/>
      <c r="AE2" s="217"/>
      <c r="AF2" s="217"/>
      <c r="AG2" s="217"/>
      <c r="AH2" s="237">
        <v>2015</v>
      </c>
      <c r="AI2" s="237"/>
      <c r="AJ2" s="237"/>
      <c r="AK2" s="237"/>
      <c r="AL2" s="237"/>
      <c r="AM2" s="238" t="s">
        <v>2</v>
      </c>
      <c r="AN2" s="238"/>
      <c r="AO2" s="238"/>
      <c r="AP2" s="239">
        <v>0.5</v>
      </c>
      <c r="BI2" s="4"/>
      <c r="BJ2" s="4"/>
      <c r="BK2" s="5"/>
      <c r="BL2" s="123"/>
      <c r="BM2" s="123"/>
      <c r="BN2" s="123"/>
      <c r="BO2" s="123"/>
      <c r="BP2" s="123"/>
      <c r="BQ2" s="123"/>
      <c r="BR2" s="123"/>
      <c r="BS2" s="123"/>
      <c r="BT2" s="123"/>
      <c r="BU2" s="123"/>
      <c r="BV2" s="123"/>
      <c r="BW2" s="123"/>
      <c r="BX2" s="123"/>
      <c r="BY2" s="123"/>
      <c r="BZ2" s="123"/>
    </row>
    <row r="3" spans="1:78" ht="25.5" customHeight="1" thickBot="1" x14ac:dyDescent="0.25">
      <c r="A3" s="224"/>
      <c r="B3" s="225"/>
      <c r="C3" s="226"/>
      <c r="D3" s="213" t="s">
        <v>3</v>
      </c>
      <c r="E3" s="214"/>
      <c r="F3" s="215"/>
      <c r="G3" s="215"/>
      <c r="H3" s="215"/>
      <c r="I3" s="215"/>
      <c r="J3" s="216"/>
      <c r="K3" s="218"/>
      <c r="L3" s="219"/>
      <c r="M3" s="219"/>
      <c r="N3" s="219"/>
      <c r="O3" s="219"/>
      <c r="P3" s="219"/>
      <c r="Q3" s="219"/>
      <c r="R3" s="219"/>
      <c r="S3" s="219"/>
      <c r="T3" s="219"/>
      <c r="U3" s="219"/>
      <c r="V3" s="219"/>
      <c r="W3" s="219"/>
      <c r="X3" s="219"/>
      <c r="Y3" s="219"/>
      <c r="Z3" s="219"/>
      <c r="AA3" s="219"/>
      <c r="AB3" s="219"/>
      <c r="AC3" s="220"/>
      <c r="AD3" s="217" t="s">
        <v>4</v>
      </c>
      <c r="AE3" s="217"/>
      <c r="AF3" s="217"/>
      <c r="AG3" s="217"/>
      <c r="AH3" s="250" t="s">
        <v>186</v>
      </c>
      <c r="AI3" s="250"/>
      <c r="AJ3" s="250"/>
      <c r="AK3" s="250"/>
      <c r="AL3" s="250"/>
      <c r="AM3" s="238"/>
      <c r="AN3" s="238"/>
      <c r="AO3" s="238"/>
      <c r="AP3" s="239"/>
      <c r="BI3" s="4"/>
      <c r="BJ3" s="4"/>
      <c r="BK3" s="5"/>
      <c r="BL3" s="123"/>
      <c r="BM3" s="123"/>
      <c r="BN3" s="123"/>
      <c r="BO3" s="123"/>
      <c r="BP3" s="123"/>
      <c r="BQ3" s="123"/>
      <c r="BR3" s="123"/>
      <c r="BS3" s="123"/>
      <c r="BT3" s="123"/>
      <c r="BU3" s="123"/>
      <c r="BV3" s="123"/>
      <c r="BW3" s="123"/>
      <c r="BX3" s="123"/>
      <c r="BY3" s="123"/>
      <c r="BZ3" s="123"/>
    </row>
    <row r="4" spans="1:78" ht="25.5" customHeight="1" x14ac:dyDescent="0.2">
      <c r="A4" s="227"/>
      <c r="B4" s="228"/>
      <c r="C4" s="229"/>
      <c r="D4" s="210" t="s">
        <v>63</v>
      </c>
      <c r="E4" s="210"/>
      <c r="F4" s="210"/>
      <c r="G4" s="210"/>
      <c r="H4" s="210"/>
      <c r="I4" s="210"/>
      <c r="J4" s="210"/>
      <c r="K4" s="210"/>
      <c r="L4" s="210"/>
      <c r="M4" s="210"/>
      <c r="N4" s="211"/>
      <c r="O4" s="211"/>
      <c r="P4" s="211"/>
      <c r="Q4" s="233" t="s">
        <v>64</v>
      </c>
      <c r="R4" s="211"/>
      <c r="S4" s="211"/>
      <c r="T4" s="211"/>
      <c r="U4" s="211"/>
      <c r="V4" s="211"/>
      <c r="W4" s="211"/>
      <c r="X4" s="211"/>
      <c r="Y4" s="234" t="s">
        <v>65</v>
      </c>
      <c r="Z4" s="211"/>
      <c r="AA4" s="211"/>
      <c r="AB4" s="211"/>
      <c r="AC4" s="211"/>
      <c r="AD4" s="211"/>
      <c r="AE4" s="211"/>
      <c r="AF4" s="211"/>
      <c r="AG4" s="211"/>
      <c r="AH4" s="201" t="s">
        <v>66</v>
      </c>
      <c r="AI4" s="201"/>
      <c r="AJ4" s="201"/>
      <c r="AK4" s="201"/>
      <c r="AL4" s="201"/>
      <c r="AM4" s="245" t="s">
        <v>5</v>
      </c>
      <c r="AN4" s="246" t="s">
        <v>6</v>
      </c>
      <c r="AO4" s="247" t="s">
        <v>7</v>
      </c>
      <c r="AP4" s="248" t="s">
        <v>8</v>
      </c>
      <c r="BI4" s="4"/>
      <c r="BJ4" s="4"/>
      <c r="BL4" s="123"/>
      <c r="BM4" s="123"/>
      <c r="BN4" s="123"/>
      <c r="BO4" s="123"/>
      <c r="BP4" s="123"/>
      <c r="BQ4" s="123"/>
      <c r="BR4" s="123"/>
      <c r="BS4" s="123"/>
      <c r="BT4" s="123"/>
      <c r="BU4" s="123"/>
      <c r="BV4" s="123"/>
      <c r="BW4" s="123"/>
      <c r="BX4" s="123"/>
      <c r="BY4" s="123"/>
      <c r="BZ4" s="123"/>
    </row>
    <row r="5" spans="1:78" ht="39" customHeight="1" x14ac:dyDescent="0.2">
      <c r="A5" s="8" t="s">
        <v>9</v>
      </c>
      <c r="B5" s="249" t="s">
        <v>10</v>
      </c>
      <c r="C5" s="249"/>
      <c r="D5" s="158" t="s">
        <v>142</v>
      </c>
      <c r="E5" s="158" t="s">
        <v>143</v>
      </c>
      <c r="F5" s="158" t="s">
        <v>144</v>
      </c>
      <c r="G5" s="158" t="s">
        <v>145</v>
      </c>
      <c r="H5" s="158" t="s">
        <v>146</v>
      </c>
      <c r="I5" s="158" t="s">
        <v>147</v>
      </c>
      <c r="J5" s="158" t="s">
        <v>148</v>
      </c>
      <c r="K5" s="158" t="s">
        <v>149</v>
      </c>
      <c r="L5" s="158" t="s">
        <v>150</v>
      </c>
      <c r="M5" s="158" t="s">
        <v>151</v>
      </c>
      <c r="N5" s="158" t="s">
        <v>152</v>
      </c>
      <c r="O5" s="158" t="s">
        <v>153</v>
      </c>
      <c r="P5" s="158" t="s">
        <v>154</v>
      </c>
      <c r="Q5" s="159" t="s">
        <v>70</v>
      </c>
      <c r="R5" s="159" t="s">
        <v>71</v>
      </c>
      <c r="S5" s="159" t="s">
        <v>72</v>
      </c>
      <c r="T5" s="159" t="s">
        <v>73</v>
      </c>
      <c r="U5" s="159" t="s">
        <v>74</v>
      </c>
      <c r="V5" s="159" t="s">
        <v>75</v>
      </c>
      <c r="W5" s="159" t="s">
        <v>76</v>
      </c>
      <c r="X5" s="159" t="s">
        <v>47</v>
      </c>
      <c r="Y5" s="160" t="s">
        <v>77</v>
      </c>
      <c r="Z5" s="160" t="s">
        <v>78</v>
      </c>
      <c r="AA5" s="160" t="s">
        <v>79</v>
      </c>
      <c r="AB5" s="160" t="s">
        <v>80</v>
      </c>
      <c r="AC5" s="160" t="s">
        <v>81</v>
      </c>
      <c r="AD5" s="160" t="s">
        <v>82</v>
      </c>
      <c r="AE5" s="160" t="s">
        <v>83</v>
      </c>
      <c r="AF5" s="160" t="s">
        <v>84</v>
      </c>
      <c r="AG5" s="160" t="s">
        <v>85</v>
      </c>
      <c r="AH5" s="161" t="s">
        <v>48</v>
      </c>
      <c r="AI5" s="161" t="s">
        <v>49</v>
      </c>
      <c r="AJ5" s="161" t="s">
        <v>50</v>
      </c>
      <c r="AK5" s="161" t="s">
        <v>51</v>
      </c>
      <c r="AL5" s="161" t="s">
        <v>52</v>
      </c>
      <c r="AM5" s="245"/>
      <c r="AN5" s="246"/>
      <c r="AO5" s="247"/>
      <c r="AP5" s="248"/>
      <c r="AQ5" s="10" t="s">
        <v>21</v>
      </c>
      <c r="AR5" s="11" t="s">
        <v>124</v>
      </c>
      <c r="AS5" s="115" t="s">
        <v>128</v>
      </c>
      <c r="AT5" s="115" t="s">
        <v>129</v>
      </c>
      <c r="AU5" s="115" t="s">
        <v>130</v>
      </c>
      <c r="AV5" s="11" t="s">
        <v>125</v>
      </c>
      <c r="AW5" s="115" t="s">
        <v>131</v>
      </c>
      <c r="AX5" s="115" t="s">
        <v>132</v>
      </c>
      <c r="AY5" s="115" t="s">
        <v>133</v>
      </c>
      <c r="AZ5" s="11" t="s">
        <v>126</v>
      </c>
      <c r="BA5" s="115" t="s">
        <v>134</v>
      </c>
      <c r="BB5" s="115" t="s">
        <v>135</v>
      </c>
      <c r="BC5" s="115" t="s">
        <v>136</v>
      </c>
      <c r="BD5" s="11" t="s">
        <v>127</v>
      </c>
      <c r="BE5" s="115" t="s">
        <v>137</v>
      </c>
      <c r="BF5" s="115" t="s">
        <v>138</v>
      </c>
      <c r="BG5" s="115" t="s">
        <v>139</v>
      </c>
      <c r="BH5" s="115" t="s">
        <v>141</v>
      </c>
      <c r="BI5" s="4"/>
      <c r="BJ5" s="4"/>
      <c r="BK5" s="1" t="s">
        <v>61</v>
      </c>
      <c r="BL5" s="123"/>
      <c r="BM5" s="123"/>
      <c r="BN5" s="123"/>
      <c r="BO5" s="123"/>
      <c r="BP5" s="123"/>
      <c r="BQ5" s="123"/>
      <c r="BR5" s="123"/>
      <c r="BS5" s="123"/>
      <c r="BT5" s="123"/>
      <c r="BU5" s="123"/>
      <c r="BV5" s="123"/>
      <c r="BW5" s="123"/>
      <c r="BX5" s="123"/>
      <c r="BY5" s="123"/>
      <c r="BZ5" s="123"/>
    </row>
    <row r="6" spans="1:78" s="20" customFormat="1" ht="18" customHeight="1" x14ac:dyDescent="0.2">
      <c r="A6" s="13">
        <v>1</v>
      </c>
      <c r="B6" s="212"/>
      <c r="C6" s="212"/>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3" t="str">
        <f t="shared" ref="AM6:AM40" si="0">IF(COUNTA(D6:AL6)=0,"",COUNTIF(D6:AL6,"0"))</f>
        <v/>
      </c>
      <c r="AN6" s="13" t="str">
        <f t="shared" ref="AN6:AN40" si="1">IF(COUNTA(D6:AL6)=0,"",COUNTIF(D6:AL6,"1"))</f>
        <v/>
      </c>
      <c r="AO6" s="15" t="str">
        <f>IF(AN6="","",AN6/(35-AQ6))</f>
        <v/>
      </c>
      <c r="AP6" s="16" t="str">
        <f t="shared" ref="AP6:AP40" si="2">IF(AO6="","",IF(AO6&lt;$AP$2,"Difficulté","RAS"))</f>
        <v/>
      </c>
      <c r="AQ6" s="17">
        <f t="shared" ref="AQ6:AQ40" si="3">(COUNTIF(D6:AL6,"A"))</f>
        <v>0</v>
      </c>
      <c r="AR6" s="13" t="str">
        <f>IF(COUNTA(D6:P6)=0,"",COUNTIF(D6:P6,"1"))</f>
        <v/>
      </c>
      <c r="AS6" s="129" t="str">
        <f>IF(AR6="","",IF(AT6=13,"Abs",AR6/(13-AT6)))</f>
        <v/>
      </c>
      <c r="AT6" s="13">
        <f>(COUNTIF(D6:P6,"A"))</f>
        <v>0</v>
      </c>
      <c r="AU6" s="13" t="str">
        <f>IF(AS6="","",IF(AS6="Abs","Abs",IF(AS6&lt;$AP$2,"Difficulté","RAS")))</f>
        <v/>
      </c>
      <c r="AV6" s="13" t="str">
        <f>IF(COUNTA(Q6:X6)=0,"",COUNTIF(Q6:X6,"1"))</f>
        <v/>
      </c>
      <c r="AW6" s="129" t="str">
        <f>IF(AV6="","",IF(AX6=8,"Abs",AV6/(8-AX6)))</f>
        <v/>
      </c>
      <c r="AX6" s="13">
        <f>(COUNTIF(Q6:X6,"A"))</f>
        <v>0</v>
      </c>
      <c r="AY6" s="13" t="str">
        <f>IF(AW6="","",IF(AW6="Abs","Abs",IF(AW6&lt;$AP$2,"Difficulté","RAS")))</f>
        <v/>
      </c>
      <c r="AZ6" s="13" t="str">
        <f>IF(COUNTA(Y6:AG6)=0,"",COUNTIF(Y6:AG6,"1"))</f>
        <v/>
      </c>
      <c r="BA6" s="129" t="str">
        <f>IF(AZ6="","",IF(BB6=9,"Abs",AZ6/(9-BB6)))</f>
        <v/>
      </c>
      <c r="BB6" s="13">
        <f>(COUNTIF(Y6:AG6,"A"))</f>
        <v>0</v>
      </c>
      <c r="BC6" s="13" t="str">
        <f>IF(BA6="","",IF(BA6="Abs","Abs",IF(BA6&lt;$AP$2,"Difficulté","RAS")))</f>
        <v/>
      </c>
      <c r="BD6" s="13" t="str">
        <f>IF(COUNTA(AH6:AL6)=0,"",COUNTIF(AH6:AL6,"1"))</f>
        <v/>
      </c>
      <c r="BE6" s="129" t="str">
        <f>IF(BD6="","",IF(BF6=5,"Abs",BD6/(5-BF6)))</f>
        <v/>
      </c>
      <c r="BF6" s="13">
        <f>(COUNTIF(AH6:AL6,"A"))</f>
        <v>0</v>
      </c>
      <c r="BG6" s="13" t="str">
        <f>IF(BE6="","",IF(BE6="Abs","Abs",IF(BE6&lt;$AP$2,"Difficulté","RAS")))</f>
        <v/>
      </c>
      <c r="BH6" s="18" t="str">
        <f>IF(AO6="","",AO6)</f>
        <v/>
      </c>
      <c r="BI6" s="19"/>
      <c r="BJ6" s="19"/>
      <c r="BK6" s="116">
        <v>1</v>
      </c>
      <c r="BL6" s="94"/>
      <c r="BM6" s="94"/>
      <c r="BN6" s="94"/>
      <c r="BO6" s="94"/>
      <c r="BP6" s="94"/>
      <c r="BQ6" s="94"/>
      <c r="BR6" s="94"/>
      <c r="BS6" s="94"/>
      <c r="BT6" s="94"/>
      <c r="BU6" s="94"/>
      <c r="BV6" s="94"/>
      <c r="BW6" s="94"/>
      <c r="BX6" s="94"/>
      <c r="BY6" s="94"/>
      <c r="BZ6" s="94"/>
    </row>
    <row r="7" spans="1:78" s="20" customFormat="1" ht="15.95" customHeight="1" x14ac:dyDescent="0.2">
      <c r="A7" s="13">
        <v>2</v>
      </c>
      <c r="B7" s="212"/>
      <c r="C7" s="21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3" t="str">
        <f t="shared" si="0"/>
        <v/>
      </c>
      <c r="AN7" s="13" t="str">
        <f t="shared" si="1"/>
        <v/>
      </c>
      <c r="AO7" s="15" t="str">
        <f t="shared" ref="AO7:AO40" si="4">IF(AN7="","",AN7/(35-AQ7))</f>
        <v/>
      </c>
      <c r="AP7" s="16" t="str">
        <f t="shared" si="2"/>
        <v/>
      </c>
      <c r="AQ7" s="17">
        <f t="shared" si="3"/>
        <v>0</v>
      </c>
      <c r="AR7" s="13" t="str">
        <f t="shared" ref="AR7:AR40" si="5">IF(COUNTA(D7:P7)=0,"",COUNTIF(D7:P7,"1"))</f>
        <v/>
      </c>
      <c r="AS7" s="129" t="str">
        <f t="shared" ref="AS7:AS40" si="6">IF(AR7="","",IF(AT7=13,"Abs",AR7/(13-AT7)))</f>
        <v/>
      </c>
      <c r="AT7" s="13">
        <f t="shared" ref="AT7:AT40" si="7">(COUNTIF(D7:P7,"A"))</f>
        <v>0</v>
      </c>
      <c r="AU7" s="13" t="str">
        <f t="shared" ref="AU7:AU40" si="8">IF(AS7="","",IF(AS7="Abs","Abs",IF(AS7&lt;$AP$2,"Difficulté","RAS")))</f>
        <v/>
      </c>
      <c r="AV7" s="13" t="str">
        <f t="shared" ref="AV7:AV40" si="9">IF(COUNTA(Q7:X7)=0,"",COUNTIF(Q7:X7,"1"))</f>
        <v/>
      </c>
      <c r="AW7" s="129" t="str">
        <f t="shared" ref="AW7:AW40" si="10">IF(AV7="","",IF(AX7=8,"Abs",AV7/(8-AX7)))</f>
        <v/>
      </c>
      <c r="AX7" s="13">
        <f t="shared" ref="AX7:AX40" si="11">(COUNTIF(Q7:X7,"A"))</f>
        <v>0</v>
      </c>
      <c r="AY7" s="13" t="str">
        <f t="shared" ref="AY7:AY40" si="12">IF(AW7="","",IF(AW7="Abs","Abs",IF(AW7&lt;$AP$2,"Difficulté","RAS")))</f>
        <v/>
      </c>
      <c r="AZ7" s="13" t="str">
        <f t="shared" ref="AZ7:AZ40" si="13">IF(COUNTA(Y7:AG7)=0,"",COUNTIF(Y7:AG7,"1"))</f>
        <v/>
      </c>
      <c r="BA7" s="129" t="str">
        <f t="shared" ref="BA7:BA40" si="14">IF(AZ7="","",IF(BB7=9,"Abs",AZ7/(9-BB7)))</f>
        <v/>
      </c>
      <c r="BB7" s="13">
        <f t="shared" ref="BB7:BB40" si="15">(COUNTIF(Y7:AG7,"A"))</f>
        <v>0</v>
      </c>
      <c r="BC7" s="13" t="str">
        <f t="shared" ref="BC7:BC40" si="16">IF(BA7="","",IF(BA7="Abs","Abs",IF(BA7&lt;$AP$2,"Difficulté","RAS")))</f>
        <v/>
      </c>
      <c r="BD7" s="13" t="str">
        <f t="shared" ref="BD7:BD40" si="17">IF(COUNTA(AH7:AL7)=0,"",COUNTIF(AH7:AL7,"1"))</f>
        <v/>
      </c>
      <c r="BE7" s="129" t="str">
        <f t="shared" ref="BE7:BE40" si="18">IF(BD7="","",IF(BF7=5,"Abs",BD7/(5-BF7)))</f>
        <v/>
      </c>
      <c r="BF7" s="13">
        <f t="shared" ref="BF7:BF40" si="19">(COUNTIF(AH7:AL7,"A"))</f>
        <v>0</v>
      </c>
      <c r="BG7" s="13" t="str">
        <f t="shared" ref="BG7:BG40" si="20">IF(BE7="","",IF(BE7="Abs","Abs",IF(BE7&lt;$AP$2,"Difficulté","RAS")))</f>
        <v/>
      </c>
      <c r="BH7" s="18" t="str">
        <f t="shared" ref="BH7:BH40" si="21">IF(AO7="","",AO7)</f>
        <v/>
      </c>
      <c r="BI7" s="19"/>
      <c r="BJ7" s="19"/>
      <c r="BK7" s="116">
        <v>0</v>
      </c>
      <c r="BL7" s="94"/>
      <c r="BM7" s="94"/>
      <c r="BN7" s="94"/>
      <c r="BO7" s="94"/>
      <c r="BP7" s="94"/>
      <c r="BQ7" s="94"/>
      <c r="BR7" s="94"/>
      <c r="BS7" s="94"/>
      <c r="BT7" s="94"/>
      <c r="BU7" s="94"/>
      <c r="BV7" s="94"/>
      <c r="BW7" s="94"/>
      <c r="BX7" s="94"/>
      <c r="BY7" s="94"/>
      <c r="BZ7" s="94"/>
    </row>
    <row r="8" spans="1:78" s="20" customFormat="1" ht="15.95" customHeight="1" x14ac:dyDescent="0.2">
      <c r="A8" s="13">
        <v>3</v>
      </c>
      <c r="B8" s="212"/>
      <c r="C8" s="2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3" t="str">
        <f t="shared" si="0"/>
        <v/>
      </c>
      <c r="AN8" s="13" t="str">
        <f t="shared" si="1"/>
        <v/>
      </c>
      <c r="AO8" s="15" t="str">
        <f t="shared" si="4"/>
        <v/>
      </c>
      <c r="AP8" s="16" t="str">
        <f t="shared" si="2"/>
        <v/>
      </c>
      <c r="AQ8" s="17">
        <f t="shared" si="3"/>
        <v>0</v>
      </c>
      <c r="AR8" s="13" t="str">
        <f t="shared" si="5"/>
        <v/>
      </c>
      <c r="AS8" s="129" t="str">
        <f t="shared" si="6"/>
        <v/>
      </c>
      <c r="AT8" s="13">
        <f t="shared" si="7"/>
        <v>0</v>
      </c>
      <c r="AU8" s="13" t="str">
        <f t="shared" si="8"/>
        <v/>
      </c>
      <c r="AV8" s="13" t="str">
        <f t="shared" si="9"/>
        <v/>
      </c>
      <c r="AW8" s="129" t="str">
        <f t="shared" si="10"/>
        <v/>
      </c>
      <c r="AX8" s="13">
        <f t="shared" si="11"/>
        <v>0</v>
      </c>
      <c r="AY8" s="13" t="str">
        <f t="shared" si="12"/>
        <v/>
      </c>
      <c r="AZ8" s="13" t="str">
        <f t="shared" si="13"/>
        <v/>
      </c>
      <c r="BA8" s="129" t="str">
        <f t="shared" si="14"/>
        <v/>
      </c>
      <c r="BB8" s="13">
        <f t="shared" si="15"/>
        <v>0</v>
      </c>
      <c r="BC8" s="13" t="str">
        <f t="shared" si="16"/>
        <v/>
      </c>
      <c r="BD8" s="13" t="str">
        <f t="shared" si="17"/>
        <v/>
      </c>
      <c r="BE8" s="129" t="str">
        <f t="shared" si="18"/>
        <v/>
      </c>
      <c r="BF8" s="13">
        <f t="shared" si="19"/>
        <v>0</v>
      </c>
      <c r="BG8" s="13" t="str">
        <f t="shared" si="20"/>
        <v/>
      </c>
      <c r="BH8" s="18" t="str">
        <f t="shared" si="21"/>
        <v/>
      </c>
      <c r="BI8" s="19"/>
      <c r="BJ8" s="19"/>
      <c r="BK8" s="117" t="s">
        <v>60</v>
      </c>
      <c r="BL8" s="94"/>
      <c r="BM8" s="94"/>
      <c r="BN8" s="94"/>
      <c r="BO8" s="94"/>
      <c r="BP8" s="94"/>
      <c r="BQ8" s="94"/>
      <c r="BR8" s="94"/>
      <c r="BS8" s="94"/>
      <c r="BT8" s="94"/>
      <c r="BU8" s="94"/>
      <c r="BV8" s="94"/>
      <c r="BW8" s="94"/>
      <c r="BX8" s="94"/>
      <c r="BY8" s="94"/>
      <c r="BZ8" s="94"/>
    </row>
    <row r="9" spans="1:78" s="20" customFormat="1" ht="15.95" customHeight="1" x14ac:dyDescent="0.2">
      <c r="A9" s="13">
        <v>4</v>
      </c>
      <c r="B9" s="212"/>
      <c r="C9" s="212"/>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3" t="str">
        <f t="shared" si="0"/>
        <v/>
      </c>
      <c r="AN9" s="13" t="str">
        <f t="shared" si="1"/>
        <v/>
      </c>
      <c r="AO9" s="15" t="str">
        <f t="shared" si="4"/>
        <v/>
      </c>
      <c r="AP9" s="16" t="str">
        <f t="shared" si="2"/>
        <v/>
      </c>
      <c r="AQ9" s="17">
        <f t="shared" si="3"/>
        <v>0</v>
      </c>
      <c r="AR9" s="13" t="str">
        <f t="shared" si="5"/>
        <v/>
      </c>
      <c r="AS9" s="129" t="str">
        <f t="shared" si="6"/>
        <v/>
      </c>
      <c r="AT9" s="13">
        <f t="shared" si="7"/>
        <v>0</v>
      </c>
      <c r="AU9" s="13" t="str">
        <f t="shared" si="8"/>
        <v/>
      </c>
      <c r="AV9" s="13" t="str">
        <f t="shared" si="9"/>
        <v/>
      </c>
      <c r="AW9" s="129" t="str">
        <f t="shared" si="10"/>
        <v/>
      </c>
      <c r="AX9" s="13">
        <f t="shared" si="11"/>
        <v>0</v>
      </c>
      <c r="AY9" s="13" t="str">
        <f t="shared" si="12"/>
        <v/>
      </c>
      <c r="AZ9" s="13" t="str">
        <f t="shared" si="13"/>
        <v/>
      </c>
      <c r="BA9" s="129" t="str">
        <f t="shared" si="14"/>
        <v/>
      </c>
      <c r="BB9" s="13">
        <f t="shared" si="15"/>
        <v>0</v>
      </c>
      <c r="BC9" s="13" t="str">
        <f t="shared" si="16"/>
        <v/>
      </c>
      <c r="BD9" s="13" t="str">
        <f t="shared" si="17"/>
        <v/>
      </c>
      <c r="BE9" s="129" t="str">
        <f t="shared" si="18"/>
        <v/>
      </c>
      <c r="BF9" s="13">
        <f t="shared" si="19"/>
        <v>0</v>
      </c>
      <c r="BG9" s="13" t="str">
        <f t="shared" si="20"/>
        <v/>
      </c>
      <c r="BH9" s="18" t="str">
        <f t="shared" si="21"/>
        <v/>
      </c>
      <c r="BI9" s="19"/>
      <c r="BJ9" s="19"/>
      <c r="BL9" s="94"/>
      <c r="BM9" s="94"/>
      <c r="BN9" s="94"/>
      <c r="BO9" s="94"/>
      <c r="BP9" s="94"/>
      <c r="BQ9" s="94"/>
      <c r="BR9" s="94"/>
      <c r="BS9" s="94"/>
      <c r="BT9" s="94"/>
      <c r="BU9" s="94"/>
      <c r="BV9" s="94"/>
      <c r="BW9" s="94"/>
      <c r="BX9" s="94"/>
      <c r="BY9" s="94"/>
      <c r="BZ9" s="94"/>
    </row>
    <row r="10" spans="1:78" s="20" customFormat="1" ht="15.95" customHeight="1" x14ac:dyDescent="0.2">
      <c r="A10" s="13">
        <v>5</v>
      </c>
      <c r="B10" s="212"/>
      <c r="C10" s="212"/>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3" t="str">
        <f t="shared" si="0"/>
        <v/>
      </c>
      <c r="AN10" s="13" t="str">
        <f t="shared" si="1"/>
        <v/>
      </c>
      <c r="AO10" s="15" t="str">
        <f t="shared" si="4"/>
        <v/>
      </c>
      <c r="AP10" s="16" t="str">
        <f t="shared" si="2"/>
        <v/>
      </c>
      <c r="AQ10" s="17">
        <f t="shared" si="3"/>
        <v>0</v>
      </c>
      <c r="AR10" s="13" t="str">
        <f t="shared" si="5"/>
        <v/>
      </c>
      <c r="AS10" s="129" t="str">
        <f t="shared" si="6"/>
        <v/>
      </c>
      <c r="AT10" s="13">
        <f t="shared" si="7"/>
        <v>0</v>
      </c>
      <c r="AU10" s="13" t="str">
        <f t="shared" si="8"/>
        <v/>
      </c>
      <c r="AV10" s="13" t="str">
        <f t="shared" si="9"/>
        <v/>
      </c>
      <c r="AW10" s="129" t="str">
        <f t="shared" si="10"/>
        <v/>
      </c>
      <c r="AX10" s="13">
        <f t="shared" si="11"/>
        <v>0</v>
      </c>
      <c r="AY10" s="13" t="str">
        <f t="shared" si="12"/>
        <v/>
      </c>
      <c r="AZ10" s="13" t="str">
        <f t="shared" si="13"/>
        <v/>
      </c>
      <c r="BA10" s="129" t="str">
        <f t="shared" si="14"/>
        <v/>
      </c>
      <c r="BB10" s="13">
        <f t="shared" si="15"/>
        <v>0</v>
      </c>
      <c r="BC10" s="13" t="str">
        <f t="shared" si="16"/>
        <v/>
      </c>
      <c r="BD10" s="13" t="str">
        <f t="shared" si="17"/>
        <v/>
      </c>
      <c r="BE10" s="129" t="str">
        <f t="shared" si="18"/>
        <v/>
      </c>
      <c r="BF10" s="13">
        <f t="shared" si="19"/>
        <v>0</v>
      </c>
      <c r="BG10" s="13" t="str">
        <f t="shared" si="20"/>
        <v/>
      </c>
      <c r="BH10" s="18" t="str">
        <f t="shared" si="21"/>
        <v/>
      </c>
      <c r="BI10" s="19"/>
      <c r="BJ10" s="19"/>
      <c r="BL10" s="94"/>
      <c r="BM10" s="94"/>
      <c r="BN10" s="94"/>
      <c r="BO10" s="94"/>
      <c r="BP10" s="94"/>
      <c r="BQ10" s="94"/>
      <c r="BR10" s="94"/>
      <c r="BS10" s="94"/>
      <c r="BT10" s="94"/>
      <c r="BU10" s="94"/>
      <c r="BV10" s="94"/>
      <c r="BW10" s="94"/>
      <c r="BX10" s="94"/>
      <c r="BY10" s="94"/>
      <c r="BZ10" s="94"/>
    </row>
    <row r="11" spans="1:78" s="20" customFormat="1" ht="15.95" customHeight="1" x14ac:dyDescent="0.2">
      <c r="A11" s="13">
        <v>6</v>
      </c>
      <c r="B11" s="212"/>
      <c r="C11" s="212"/>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3" t="str">
        <f t="shared" si="0"/>
        <v/>
      </c>
      <c r="AN11" s="13" t="str">
        <f t="shared" si="1"/>
        <v/>
      </c>
      <c r="AO11" s="15" t="str">
        <f t="shared" si="4"/>
        <v/>
      </c>
      <c r="AP11" s="16" t="str">
        <f t="shared" si="2"/>
        <v/>
      </c>
      <c r="AQ11" s="17">
        <f t="shared" si="3"/>
        <v>0</v>
      </c>
      <c r="AR11" s="13" t="str">
        <f t="shared" si="5"/>
        <v/>
      </c>
      <c r="AS11" s="129" t="str">
        <f t="shared" si="6"/>
        <v/>
      </c>
      <c r="AT11" s="13">
        <f t="shared" si="7"/>
        <v>0</v>
      </c>
      <c r="AU11" s="13" t="str">
        <f t="shared" si="8"/>
        <v/>
      </c>
      <c r="AV11" s="13" t="str">
        <f t="shared" si="9"/>
        <v/>
      </c>
      <c r="AW11" s="129" t="str">
        <f t="shared" si="10"/>
        <v/>
      </c>
      <c r="AX11" s="13">
        <f t="shared" si="11"/>
        <v>0</v>
      </c>
      <c r="AY11" s="13" t="str">
        <f t="shared" si="12"/>
        <v/>
      </c>
      <c r="AZ11" s="13" t="str">
        <f t="shared" si="13"/>
        <v/>
      </c>
      <c r="BA11" s="129" t="str">
        <f t="shared" si="14"/>
        <v/>
      </c>
      <c r="BB11" s="13">
        <f t="shared" si="15"/>
        <v>0</v>
      </c>
      <c r="BC11" s="13" t="str">
        <f t="shared" si="16"/>
        <v/>
      </c>
      <c r="BD11" s="13" t="str">
        <f t="shared" si="17"/>
        <v/>
      </c>
      <c r="BE11" s="129" t="str">
        <f t="shared" si="18"/>
        <v/>
      </c>
      <c r="BF11" s="13">
        <f t="shared" si="19"/>
        <v>0</v>
      </c>
      <c r="BG11" s="13" t="str">
        <f t="shared" si="20"/>
        <v/>
      </c>
      <c r="BH11" s="18" t="str">
        <f t="shared" si="21"/>
        <v/>
      </c>
      <c r="BI11" s="19"/>
      <c r="BJ11" s="19"/>
      <c r="BL11" s="94"/>
      <c r="BM11" s="94"/>
      <c r="BN11" s="94"/>
      <c r="BO11" s="94"/>
      <c r="BP11" s="94"/>
      <c r="BQ11" s="94"/>
      <c r="BR11" s="94"/>
      <c r="BS11" s="94"/>
      <c r="BT11" s="94"/>
      <c r="BU11" s="94"/>
      <c r="BV11" s="94"/>
      <c r="BW11" s="94"/>
      <c r="BX11" s="94"/>
      <c r="BY11" s="94"/>
      <c r="BZ11" s="94"/>
    </row>
    <row r="12" spans="1:78" s="20" customFormat="1" ht="15.95" customHeight="1" x14ac:dyDescent="0.2">
      <c r="A12" s="13">
        <v>7</v>
      </c>
      <c r="B12" s="212"/>
      <c r="C12" s="212"/>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3" t="str">
        <f t="shared" si="0"/>
        <v/>
      </c>
      <c r="AN12" s="13" t="str">
        <f t="shared" si="1"/>
        <v/>
      </c>
      <c r="AO12" s="15" t="str">
        <f t="shared" si="4"/>
        <v/>
      </c>
      <c r="AP12" s="16" t="str">
        <f t="shared" si="2"/>
        <v/>
      </c>
      <c r="AQ12" s="17">
        <f t="shared" si="3"/>
        <v>0</v>
      </c>
      <c r="AR12" s="13" t="str">
        <f t="shared" si="5"/>
        <v/>
      </c>
      <c r="AS12" s="129" t="str">
        <f t="shared" si="6"/>
        <v/>
      </c>
      <c r="AT12" s="13">
        <f t="shared" si="7"/>
        <v>0</v>
      </c>
      <c r="AU12" s="13" t="str">
        <f t="shared" si="8"/>
        <v/>
      </c>
      <c r="AV12" s="13" t="str">
        <f t="shared" si="9"/>
        <v/>
      </c>
      <c r="AW12" s="129" t="str">
        <f t="shared" si="10"/>
        <v/>
      </c>
      <c r="AX12" s="13">
        <f t="shared" si="11"/>
        <v>0</v>
      </c>
      <c r="AY12" s="13" t="str">
        <f t="shared" si="12"/>
        <v/>
      </c>
      <c r="AZ12" s="13" t="str">
        <f t="shared" si="13"/>
        <v/>
      </c>
      <c r="BA12" s="129" t="str">
        <f t="shared" si="14"/>
        <v/>
      </c>
      <c r="BB12" s="13">
        <f t="shared" si="15"/>
        <v>0</v>
      </c>
      <c r="BC12" s="13" t="str">
        <f t="shared" si="16"/>
        <v/>
      </c>
      <c r="BD12" s="13" t="str">
        <f t="shared" si="17"/>
        <v/>
      </c>
      <c r="BE12" s="129" t="str">
        <f t="shared" si="18"/>
        <v/>
      </c>
      <c r="BF12" s="13">
        <f t="shared" si="19"/>
        <v>0</v>
      </c>
      <c r="BG12" s="13" t="str">
        <f t="shared" si="20"/>
        <v/>
      </c>
      <c r="BH12" s="18" t="str">
        <f t="shared" si="21"/>
        <v/>
      </c>
      <c r="BI12" s="19"/>
      <c r="BJ12" s="19"/>
      <c r="BL12" s="94"/>
      <c r="BM12" s="94"/>
      <c r="BN12" s="94"/>
      <c r="BO12" s="94"/>
      <c r="BP12" s="94"/>
      <c r="BQ12" s="94"/>
      <c r="BR12" s="94"/>
      <c r="BS12" s="94"/>
      <c r="BT12" s="94"/>
      <c r="BU12" s="94"/>
      <c r="BV12" s="94"/>
      <c r="BW12" s="94"/>
      <c r="BX12" s="94"/>
      <c r="BY12" s="94"/>
      <c r="BZ12" s="94"/>
    </row>
    <row r="13" spans="1:78" s="20" customFormat="1" ht="15.95" customHeight="1" x14ac:dyDescent="0.2">
      <c r="A13" s="13">
        <v>8</v>
      </c>
      <c r="B13" s="212"/>
      <c r="C13" s="212"/>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3" t="str">
        <f t="shared" si="0"/>
        <v/>
      </c>
      <c r="AN13" s="13" t="str">
        <f t="shared" si="1"/>
        <v/>
      </c>
      <c r="AO13" s="15" t="str">
        <f t="shared" si="4"/>
        <v/>
      </c>
      <c r="AP13" s="16" t="str">
        <f t="shared" si="2"/>
        <v/>
      </c>
      <c r="AQ13" s="17">
        <f t="shared" si="3"/>
        <v>0</v>
      </c>
      <c r="AR13" s="13" t="str">
        <f t="shared" si="5"/>
        <v/>
      </c>
      <c r="AS13" s="129" t="str">
        <f t="shared" si="6"/>
        <v/>
      </c>
      <c r="AT13" s="13">
        <f t="shared" si="7"/>
        <v>0</v>
      </c>
      <c r="AU13" s="13" t="str">
        <f t="shared" si="8"/>
        <v/>
      </c>
      <c r="AV13" s="13" t="str">
        <f t="shared" si="9"/>
        <v/>
      </c>
      <c r="AW13" s="129" t="str">
        <f t="shared" si="10"/>
        <v/>
      </c>
      <c r="AX13" s="13">
        <f t="shared" si="11"/>
        <v>0</v>
      </c>
      <c r="AY13" s="13" t="str">
        <f t="shared" si="12"/>
        <v/>
      </c>
      <c r="AZ13" s="13" t="str">
        <f t="shared" si="13"/>
        <v/>
      </c>
      <c r="BA13" s="129" t="str">
        <f t="shared" si="14"/>
        <v/>
      </c>
      <c r="BB13" s="13">
        <f t="shared" si="15"/>
        <v>0</v>
      </c>
      <c r="BC13" s="13" t="str">
        <f t="shared" si="16"/>
        <v/>
      </c>
      <c r="BD13" s="13" t="str">
        <f t="shared" si="17"/>
        <v/>
      </c>
      <c r="BE13" s="129" t="str">
        <f t="shared" si="18"/>
        <v/>
      </c>
      <c r="BF13" s="13">
        <f t="shared" si="19"/>
        <v>0</v>
      </c>
      <c r="BG13" s="13" t="str">
        <f t="shared" si="20"/>
        <v/>
      </c>
      <c r="BH13" s="18" t="str">
        <f t="shared" si="21"/>
        <v/>
      </c>
      <c r="BI13" s="19"/>
      <c r="BJ13" s="19"/>
      <c r="BL13" s="94"/>
      <c r="BM13" s="94"/>
      <c r="BN13" s="94"/>
      <c r="BO13" s="94"/>
      <c r="BP13" s="94"/>
      <c r="BQ13" s="94"/>
      <c r="BR13" s="94"/>
      <c r="BS13" s="94"/>
      <c r="BT13" s="94"/>
      <c r="BU13" s="94"/>
      <c r="BV13" s="94"/>
      <c r="BW13" s="94"/>
      <c r="BX13" s="94"/>
      <c r="BY13" s="94"/>
      <c r="BZ13" s="94"/>
    </row>
    <row r="14" spans="1:78" s="20" customFormat="1" ht="15.95" customHeight="1" x14ac:dyDescent="0.2">
      <c r="A14" s="13">
        <v>9</v>
      </c>
      <c r="B14" s="212"/>
      <c r="C14" s="212"/>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3" t="str">
        <f t="shared" si="0"/>
        <v/>
      </c>
      <c r="AN14" s="13" t="str">
        <f t="shared" si="1"/>
        <v/>
      </c>
      <c r="AO14" s="15" t="str">
        <f t="shared" si="4"/>
        <v/>
      </c>
      <c r="AP14" s="16" t="str">
        <f t="shared" si="2"/>
        <v/>
      </c>
      <c r="AQ14" s="17">
        <f t="shared" si="3"/>
        <v>0</v>
      </c>
      <c r="AR14" s="13" t="str">
        <f t="shared" si="5"/>
        <v/>
      </c>
      <c r="AS14" s="129" t="str">
        <f t="shared" si="6"/>
        <v/>
      </c>
      <c r="AT14" s="13">
        <f t="shared" si="7"/>
        <v>0</v>
      </c>
      <c r="AU14" s="13" t="str">
        <f t="shared" si="8"/>
        <v/>
      </c>
      <c r="AV14" s="13" t="str">
        <f t="shared" si="9"/>
        <v/>
      </c>
      <c r="AW14" s="129" t="str">
        <f t="shared" si="10"/>
        <v/>
      </c>
      <c r="AX14" s="13">
        <f t="shared" si="11"/>
        <v>0</v>
      </c>
      <c r="AY14" s="13" t="str">
        <f t="shared" si="12"/>
        <v/>
      </c>
      <c r="AZ14" s="13" t="str">
        <f t="shared" si="13"/>
        <v/>
      </c>
      <c r="BA14" s="129" t="str">
        <f t="shared" si="14"/>
        <v/>
      </c>
      <c r="BB14" s="13">
        <f t="shared" si="15"/>
        <v>0</v>
      </c>
      <c r="BC14" s="13" t="str">
        <f t="shared" si="16"/>
        <v/>
      </c>
      <c r="BD14" s="13" t="str">
        <f t="shared" si="17"/>
        <v/>
      </c>
      <c r="BE14" s="129" t="str">
        <f t="shared" si="18"/>
        <v/>
      </c>
      <c r="BF14" s="13">
        <f t="shared" si="19"/>
        <v>0</v>
      </c>
      <c r="BG14" s="13" t="str">
        <f t="shared" si="20"/>
        <v/>
      </c>
      <c r="BH14" s="18" t="str">
        <f t="shared" si="21"/>
        <v/>
      </c>
      <c r="BI14" s="19"/>
      <c r="BJ14" s="19"/>
      <c r="BL14" s="94"/>
      <c r="BM14" s="94"/>
      <c r="BN14" s="94"/>
      <c r="BO14" s="94"/>
      <c r="BP14" s="94"/>
      <c r="BQ14" s="94"/>
      <c r="BR14" s="94"/>
      <c r="BS14" s="94"/>
      <c r="BT14" s="94"/>
      <c r="BU14" s="94"/>
      <c r="BV14" s="94"/>
      <c r="BW14" s="94"/>
      <c r="BX14" s="94"/>
      <c r="BY14" s="94"/>
      <c r="BZ14" s="94"/>
    </row>
    <row r="15" spans="1:78" s="20" customFormat="1" ht="15.95" customHeight="1" x14ac:dyDescent="0.2">
      <c r="A15" s="13">
        <v>10</v>
      </c>
      <c r="B15" s="212"/>
      <c r="C15" s="212"/>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3" t="str">
        <f t="shared" si="0"/>
        <v/>
      </c>
      <c r="AN15" s="13" t="str">
        <f t="shared" si="1"/>
        <v/>
      </c>
      <c r="AO15" s="15" t="str">
        <f t="shared" si="4"/>
        <v/>
      </c>
      <c r="AP15" s="16" t="str">
        <f t="shared" si="2"/>
        <v/>
      </c>
      <c r="AQ15" s="17">
        <f t="shared" si="3"/>
        <v>0</v>
      </c>
      <c r="AR15" s="13" t="str">
        <f t="shared" si="5"/>
        <v/>
      </c>
      <c r="AS15" s="129" t="str">
        <f t="shared" si="6"/>
        <v/>
      </c>
      <c r="AT15" s="13">
        <f t="shared" si="7"/>
        <v>0</v>
      </c>
      <c r="AU15" s="13" t="str">
        <f t="shared" si="8"/>
        <v/>
      </c>
      <c r="AV15" s="13" t="str">
        <f t="shared" si="9"/>
        <v/>
      </c>
      <c r="AW15" s="129" t="str">
        <f t="shared" si="10"/>
        <v/>
      </c>
      <c r="AX15" s="13">
        <f t="shared" si="11"/>
        <v>0</v>
      </c>
      <c r="AY15" s="13" t="str">
        <f t="shared" si="12"/>
        <v/>
      </c>
      <c r="AZ15" s="13" t="str">
        <f t="shared" si="13"/>
        <v/>
      </c>
      <c r="BA15" s="129" t="str">
        <f t="shared" si="14"/>
        <v/>
      </c>
      <c r="BB15" s="13">
        <f t="shared" si="15"/>
        <v>0</v>
      </c>
      <c r="BC15" s="13" t="str">
        <f t="shared" si="16"/>
        <v/>
      </c>
      <c r="BD15" s="13" t="str">
        <f t="shared" si="17"/>
        <v/>
      </c>
      <c r="BE15" s="129" t="str">
        <f t="shared" si="18"/>
        <v/>
      </c>
      <c r="BF15" s="13">
        <f t="shared" si="19"/>
        <v>0</v>
      </c>
      <c r="BG15" s="13" t="str">
        <f t="shared" si="20"/>
        <v/>
      </c>
      <c r="BH15" s="18" t="str">
        <f t="shared" si="21"/>
        <v/>
      </c>
      <c r="BI15" s="19"/>
      <c r="BJ15" s="19"/>
      <c r="BL15" s="94"/>
      <c r="BM15" s="94"/>
      <c r="BN15" s="94"/>
      <c r="BO15" s="94"/>
      <c r="BP15" s="94"/>
      <c r="BQ15" s="94"/>
      <c r="BR15" s="94"/>
      <c r="BS15" s="94"/>
      <c r="BT15" s="94"/>
      <c r="BU15" s="94"/>
      <c r="BV15" s="94"/>
      <c r="BW15" s="94"/>
      <c r="BX15" s="94"/>
      <c r="BY15" s="94"/>
      <c r="BZ15" s="94"/>
    </row>
    <row r="16" spans="1:78" s="20" customFormat="1" ht="15.95" customHeight="1" x14ac:dyDescent="0.2">
      <c r="A16" s="13">
        <v>11</v>
      </c>
      <c r="B16" s="212"/>
      <c r="C16" s="212"/>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3" t="str">
        <f t="shared" si="0"/>
        <v/>
      </c>
      <c r="AN16" s="13" t="str">
        <f t="shared" si="1"/>
        <v/>
      </c>
      <c r="AO16" s="15" t="str">
        <f t="shared" si="4"/>
        <v/>
      </c>
      <c r="AP16" s="16" t="str">
        <f t="shared" si="2"/>
        <v/>
      </c>
      <c r="AQ16" s="17">
        <f t="shared" si="3"/>
        <v>0</v>
      </c>
      <c r="AR16" s="13" t="str">
        <f t="shared" si="5"/>
        <v/>
      </c>
      <c r="AS16" s="129" t="str">
        <f t="shared" si="6"/>
        <v/>
      </c>
      <c r="AT16" s="13">
        <f t="shared" si="7"/>
        <v>0</v>
      </c>
      <c r="AU16" s="13" t="str">
        <f t="shared" si="8"/>
        <v/>
      </c>
      <c r="AV16" s="13" t="str">
        <f t="shared" si="9"/>
        <v/>
      </c>
      <c r="AW16" s="129" t="str">
        <f t="shared" si="10"/>
        <v/>
      </c>
      <c r="AX16" s="13">
        <f t="shared" si="11"/>
        <v>0</v>
      </c>
      <c r="AY16" s="13" t="str">
        <f t="shared" si="12"/>
        <v/>
      </c>
      <c r="AZ16" s="13" t="str">
        <f t="shared" si="13"/>
        <v/>
      </c>
      <c r="BA16" s="129" t="str">
        <f t="shared" si="14"/>
        <v/>
      </c>
      <c r="BB16" s="13">
        <f t="shared" si="15"/>
        <v>0</v>
      </c>
      <c r="BC16" s="13" t="str">
        <f t="shared" si="16"/>
        <v/>
      </c>
      <c r="BD16" s="13" t="str">
        <f t="shared" si="17"/>
        <v/>
      </c>
      <c r="BE16" s="129" t="str">
        <f t="shared" si="18"/>
        <v/>
      </c>
      <c r="BF16" s="13">
        <f t="shared" si="19"/>
        <v>0</v>
      </c>
      <c r="BG16" s="13" t="str">
        <f t="shared" si="20"/>
        <v/>
      </c>
      <c r="BH16" s="18" t="str">
        <f t="shared" si="21"/>
        <v/>
      </c>
      <c r="BI16" s="19"/>
      <c r="BJ16" s="19"/>
      <c r="BL16" s="94"/>
      <c r="BM16" s="94"/>
      <c r="BN16" s="94"/>
      <c r="BO16" s="94"/>
      <c r="BP16" s="94"/>
      <c r="BQ16" s="94"/>
      <c r="BR16" s="94"/>
      <c r="BS16" s="94"/>
      <c r="BT16" s="94"/>
      <c r="BU16" s="94"/>
      <c r="BV16" s="94"/>
      <c r="BW16" s="94"/>
      <c r="BX16" s="94"/>
      <c r="BY16" s="94"/>
      <c r="BZ16" s="94"/>
    </row>
    <row r="17" spans="1:78" s="20" customFormat="1" ht="15.95" customHeight="1" x14ac:dyDescent="0.2">
      <c r="A17" s="13">
        <v>12</v>
      </c>
      <c r="B17" s="212"/>
      <c r="C17" s="212"/>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3" t="str">
        <f t="shared" si="0"/>
        <v/>
      </c>
      <c r="AN17" s="13" t="str">
        <f t="shared" si="1"/>
        <v/>
      </c>
      <c r="AO17" s="15" t="str">
        <f t="shared" si="4"/>
        <v/>
      </c>
      <c r="AP17" s="16" t="str">
        <f t="shared" si="2"/>
        <v/>
      </c>
      <c r="AQ17" s="17">
        <f t="shared" si="3"/>
        <v>0</v>
      </c>
      <c r="AR17" s="13" t="str">
        <f t="shared" si="5"/>
        <v/>
      </c>
      <c r="AS17" s="129" t="str">
        <f t="shared" si="6"/>
        <v/>
      </c>
      <c r="AT17" s="13">
        <f t="shared" si="7"/>
        <v>0</v>
      </c>
      <c r="AU17" s="13" t="str">
        <f t="shared" si="8"/>
        <v/>
      </c>
      <c r="AV17" s="13" t="str">
        <f t="shared" si="9"/>
        <v/>
      </c>
      <c r="AW17" s="129" t="str">
        <f t="shared" si="10"/>
        <v/>
      </c>
      <c r="AX17" s="13">
        <f t="shared" si="11"/>
        <v>0</v>
      </c>
      <c r="AY17" s="13" t="str">
        <f t="shared" si="12"/>
        <v/>
      </c>
      <c r="AZ17" s="13" t="str">
        <f t="shared" si="13"/>
        <v/>
      </c>
      <c r="BA17" s="129" t="str">
        <f t="shared" si="14"/>
        <v/>
      </c>
      <c r="BB17" s="13">
        <f t="shared" si="15"/>
        <v>0</v>
      </c>
      <c r="BC17" s="13" t="str">
        <f t="shared" si="16"/>
        <v/>
      </c>
      <c r="BD17" s="13" t="str">
        <f t="shared" si="17"/>
        <v/>
      </c>
      <c r="BE17" s="129" t="str">
        <f t="shared" si="18"/>
        <v/>
      </c>
      <c r="BF17" s="13">
        <f t="shared" si="19"/>
        <v>0</v>
      </c>
      <c r="BG17" s="13" t="str">
        <f t="shared" si="20"/>
        <v/>
      </c>
      <c r="BH17" s="18" t="str">
        <f t="shared" si="21"/>
        <v/>
      </c>
      <c r="BI17" s="19"/>
      <c r="BJ17" s="19"/>
      <c r="BL17" s="94"/>
      <c r="BM17" s="94"/>
      <c r="BN17" s="94"/>
      <c r="BO17" s="94"/>
      <c r="BP17" s="94"/>
      <c r="BQ17" s="94"/>
      <c r="BR17" s="94"/>
      <c r="BS17" s="94"/>
      <c r="BT17" s="94"/>
      <c r="BU17" s="94"/>
      <c r="BV17" s="94"/>
      <c r="BW17" s="94"/>
      <c r="BX17" s="94"/>
      <c r="BY17" s="94"/>
      <c r="BZ17" s="94"/>
    </row>
    <row r="18" spans="1:78" s="20" customFormat="1" ht="15.95" customHeight="1" x14ac:dyDescent="0.2">
      <c r="A18" s="13">
        <v>13</v>
      </c>
      <c r="B18" s="212"/>
      <c r="C18" s="212"/>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3" t="str">
        <f t="shared" si="0"/>
        <v/>
      </c>
      <c r="AN18" s="13" t="str">
        <f t="shared" si="1"/>
        <v/>
      </c>
      <c r="AO18" s="15" t="str">
        <f t="shared" si="4"/>
        <v/>
      </c>
      <c r="AP18" s="16" t="str">
        <f t="shared" si="2"/>
        <v/>
      </c>
      <c r="AQ18" s="17">
        <f t="shared" si="3"/>
        <v>0</v>
      </c>
      <c r="AR18" s="13" t="str">
        <f t="shared" si="5"/>
        <v/>
      </c>
      <c r="AS18" s="129" t="str">
        <f t="shared" si="6"/>
        <v/>
      </c>
      <c r="AT18" s="13">
        <f t="shared" si="7"/>
        <v>0</v>
      </c>
      <c r="AU18" s="13" t="str">
        <f t="shared" si="8"/>
        <v/>
      </c>
      <c r="AV18" s="13" t="str">
        <f t="shared" si="9"/>
        <v/>
      </c>
      <c r="AW18" s="129" t="str">
        <f t="shared" si="10"/>
        <v/>
      </c>
      <c r="AX18" s="13">
        <f t="shared" si="11"/>
        <v>0</v>
      </c>
      <c r="AY18" s="13" t="str">
        <f t="shared" si="12"/>
        <v/>
      </c>
      <c r="AZ18" s="13" t="str">
        <f t="shared" si="13"/>
        <v/>
      </c>
      <c r="BA18" s="129" t="str">
        <f t="shared" si="14"/>
        <v/>
      </c>
      <c r="BB18" s="13">
        <f t="shared" si="15"/>
        <v>0</v>
      </c>
      <c r="BC18" s="13" t="str">
        <f t="shared" si="16"/>
        <v/>
      </c>
      <c r="BD18" s="13" t="str">
        <f t="shared" si="17"/>
        <v/>
      </c>
      <c r="BE18" s="129" t="str">
        <f t="shared" si="18"/>
        <v/>
      </c>
      <c r="BF18" s="13">
        <f t="shared" si="19"/>
        <v>0</v>
      </c>
      <c r="BG18" s="13" t="str">
        <f t="shared" si="20"/>
        <v/>
      </c>
      <c r="BH18" s="18" t="str">
        <f t="shared" si="21"/>
        <v/>
      </c>
      <c r="BI18" s="19"/>
      <c r="BJ18" s="19"/>
      <c r="BL18" s="94"/>
      <c r="BM18" s="94"/>
      <c r="BN18" s="94"/>
      <c r="BO18" s="94"/>
      <c r="BP18" s="94"/>
      <c r="BQ18" s="94"/>
      <c r="BR18" s="94"/>
      <c r="BS18" s="94"/>
      <c r="BT18" s="94"/>
      <c r="BU18" s="94"/>
      <c r="BV18" s="94"/>
      <c r="BW18" s="94"/>
      <c r="BX18" s="94"/>
      <c r="BY18" s="94"/>
      <c r="BZ18" s="94"/>
    </row>
    <row r="19" spans="1:78" s="20" customFormat="1" ht="15.95" customHeight="1" x14ac:dyDescent="0.2">
      <c r="A19" s="13">
        <v>14</v>
      </c>
      <c r="B19" s="212"/>
      <c r="C19" s="212"/>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3" t="str">
        <f t="shared" si="0"/>
        <v/>
      </c>
      <c r="AN19" s="13" t="str">
        <f t="shared" si="1"/>
        <v/>
      </c>
      <c r="AO19" s="15" t="str">
        <f t="shared" si="4"/>
        <v/>
      </c>
      <c r="AP19" s="16" t="str">
        <f t="shared" si="2"/>
        <v/>
      </c>
      <c r="AQ19" s="17">
        <f t="shared" si="3"/>
        <v>0</v>
      </c>
      <c r="AR19" s="13" t="str">
        <f t="shared" si="5"/>
        <v/>
      </c>
      <c r="AS19" s="129" t="str">
        <f t="shared" si="6"/>
        <v/>
      </c>
      <c r="AT19" s="13">
        <f t="shared" si="7"/>
        <v>0</v>
      </c>
      <c r="AU19" s="13" t="str">
        <f t="shared" si="8"/>
        <v/>
      </c>
      <c r="AV19" s="13" t="str">
        <f t="shared" si="9"/>
        <v/>
      </c>
      <c r="AW19" s="129" t="str">
        <f t="shared" si="10"/>
        <v/>
      </c>
      <c r="AX19" s="13">
        <f t="shared" si="11"/>
        <v>0</v>
      </c>
      <c r="AY19" s="13" t="str">
        <f t="shared" si="12"/>
        <v/>
      </c>
      <c r="AZ19" s="13" t="str">
        <f t="shared" si="13"/>
        <v/>
      </c>
      <c r="BA19" s="129" t="str">
        <f t="shared" si="14"/>
        <v/>
      </c>
      <c r="BB19" s="13">
        <f t="shared" si="15"/>
        <v>0</v>
      </c>
      <c r="BC19" s="13" t="str">
        <f t="shared" si="16"/>
        <v/>
      </c>
      <c r="BD19" s="13" t="str">
        <f t="shared" si="17"/>
        <v/>
      </c>
      <c r="BE19" s="129" t="str">
        <f t="shared" si="18"/>
        <v/>
      </c>
      <c r="BF19" s="13">
        <f t="shared" si="19"/>
        <v>0</v>
      </c>
      <c r="BG19" s="13" t="str">
        <f t="shared" si="20"/>
        <v/>
      </c>
      <c r="BH19" s="18" t="str">
        <f t="shared" si="21"/>
        <v/>
      </c>
      <c r="BI19" s="19"/>
      <c r="BJ19" s="19"/>
      <c r="BL19" s="94"/>
      <c r="BM19" s="94"/>
      <c r="BN19" s="94"/>
      <c r="BO19" s="94"/>
      <c r="BP19" s="94"/>
      <c r="BQ19" s="94"/>
      <c r="BR19" s="94"/>
      <c r="BS19" s="94"/>
      <c r="BT19" s="94"/>
      <c r="BU19" s="94"/>
      <c r="BV19" s="94"/>
      <c r="BW19" s="94"/>
      <c r="BX19" s="94"/>
      <c r="BY19" s="94"/>
      <c r="BZ19" s="94"/>
    </row>
    <row r="20" spans="1:78" s="20" customFormat="1" ht="15.95" customHeight="1" x14ac:dyDescent="0.2">
      <c r="A20" s="13">
        <v>15</v>
      </c>
      <c r="B20" s="212"/>
      <c r="C20" s="212"/>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3" t="str">
        <f t="shared" si="0"/>
        <v/>
      </c>
      <c r="AN20" s="13" t="str">
        <f t="shared" si="1"/>
        <v/>
      </c>
      <c r="AO20" s="15" t="str">
        <f t="shared" si="4"/>
        <v/>
      </c>
      <c r="AP20" s="16" t="str">
        <f t="shared" si="2"/>
        <v/>
      </c>
      <c r="AQ20" s="17">
        <f t="shared" si="3"/>
        <v>0</v>
      </c>
      <c r="AR20" s="13" t="str">
        <f t="shared" si="5"/>
        <v/>
      </c>
      <c r="AS20" s="129" t="str">
        <f t="shared" si="6"/>
        <v/>
      </c>
      <c r="AT20" s="13">
        <f t="shared" si="7"/>
        <v>0</v>
      </c>
      <c r="AU20" s="13" t="str">
        <f t="shared" si="8"/>
        <v/>
      </c>
      <c r="AV20" s="13" t="str">
        <f t="shared" si="9"/>
        <v/>
      </c>
      <c r="AW20" s="129" t="str">
        <f t="shared" si="10"/>
        <v/>
      </c>
      <c r="AX20" s="13">
        <f t="shared" si="11"/>
        <v>0</v>
      </c>
      <c r="AY20" s="13" t="str">
        <f t="shared" si="12"/>
        <v/>
      </c>
      <c r="AZ20" s="13" t="str">
        <f t="shared" si="13"/>
        <v/>
      </c>
      <c r="BA20" s="129" t="str">
        <f t="shared" si="14"/>
        <v/>
      </c>
      <c r="BB20" s="13">
        <f t="shared" si="15"/>
        <v>0</v>
      </c>
      <c r="BC20" s="13" t="str">
        <f t="shared" si="16"/>
        <v/>
      </c>
      <c r="BD20" s="13" t="str">
        <f t="shared" si="17"/>
        <v/>
      </c>
      <c r="BE20" s="129" t="str">
        <f t="shared" si="18"/>
        <v/>
      </c>
      <c r="BF20" s="13">
        <f t="shared" si="19"/>
        <v>0</v>
      </c>
      <c r="BG20" s="13" t="str">
        <f t="shared" si="20"/>
        <v/>
      </c>
      <c r="BH20" s="18" t="str">
        <f t="shared" si="21"/>
        <v/>
      </c>
      <c r="BI20" s="19"/>
      <c r="BJ20" s="19"/>
      <c r="BL20" s="94"/>
      <c r="BM20" s="94"/>
      <c r="BN20" s="94"/>
      <c r="BO20" s="94"/>
      <c r="BP20" s="94"/>
      <c r="BQ20" s="94"/>
      <c r="BR20" s="94"/>
      <c r="BS20" s="94"/>
      <c r="BT20" s="94"/>
      <c r="BU20" s="94"/>
      <c r="BV20" s="94"/>
      <c r="BW20" s="94"/>
      <c r="BX20" s="94"/>
      <c r="BY20" s="94"/>
      <c r="BZ20" s="94"/>
    </row>
    <row r="21" spans="1:78" s="20" customFormat="1" ht="15.95" customHeight="1" x14ac:dyDescent="0.2">
      <c r="A21" s="13">
        <v>16</v>
      </c>
      <c r="B21" s="212"/>
      <c r="C21" s="212"/>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3" t="str">
        <f t="shared" si="0"/>
        <v/>
      </c>
      <c r="AN21" s="13" t="str">
        <f t="shared" si="1"/>
        <v/>
      </c>
      <c r="AO21" s="15" t="str">
        <f t="shared" si="4"/>
        <v/>
      </c>
      <c r="AP21" s="16" t="str">
        <f t="shared" si="2"/>
        <v/>
      </c>
      <c r="AQ21" s="17">
        <f t="shared" si="3"/>
        <v>0</v>
      </c>
      <c r="AR21" s="13" t="str">
        <f t="shared" si="5"/>
        <v/>
      </c>
      <c r="AS21" s="129" t="str">
        <f t="shared" si="6"/>
        <v/>
      </c>
      <c r="AT21" s="13">
        <f t="shared" si="7"/>
        <v>0</v>
      </c>
      <c r="AU21" s="13" t="str">
        <f t="shared" si="8"/>
        <v/>
      </c>
      <c r="AV21" s="13" t="str">
        <f t="shared" si="9"/>
        <v/>
      </c>
      <c r="AW21" s="129" t="str">
        <f t="shared" si="10"/>
        <v/>
      </c>
      <c r="AX21" s="13">
        <f t="shared" si="11"/>
        <v>0</v>
      </c>
      <c r="AY21" s="13" t="str">
        <f t="shared" si="12"/>
        <v/>
      </c>
      <c r="AZ21" s="13" t="str">
        <f t="shared" si="13"/>
        <v/>
      </c>
      <c r="BA21" s="129" t="str">
        <f t="shared" si="14"/>
        <v/>
      </c>
      <c r="BB21" s="13">
        <f t="shared" si="15"/>
        <v>0</v>
      </c>
      <c r="BC21" s="13" t="str">
        <f t="shared" si="16"/>
        <v/>
      </c>
      <c r="BD21" s="13" t="str">
        <f t="shared" si="17"/>
        <v/>
      </c>
      <c r="BE21" s="129" t="str">
        <f t="shared" si="18"/>
        <v/>
      </c>
      <c r="BF21" s="13">
        <f t="shared" si="19"/>
        <v>0</v>
      </c>
      <c r="BG21" s="13" t="str">
        <f t="shared" si="20"/>
        <v/>
      </c>
      <c r="BH21" s="18" t="str">
        <f t="shared" si="21"/>
        <v/>
      </c>
      <c r="BI21" s="19"/>
      <c r="BJ21" s="19"/>
      <c r="BL21" s="94"/>
      <c r="BM21" s="94"/>
      <c r="BN21" s="94"/>
      <c r="BO21" s="94"/>
      <c r="BP21" s="94"/>
      <c r="BQ21" s="94"/>
      <c r="BR21" s="94"/>
      <c r="BS21" s="94"/>
      <c r="BT21" s="94"/>
      <c r="BU21" s="94"/>
      <c r="BV21" s="94"/>
      <c r="BW21" s="94"/>
      <c r="BX21" s="94"/>
      <c r="BY21" s="94"/>
      <c r="BZ21" s="94"/>
    </row>
    <row r="22" spans="1:78" s="20" customFormat="1" ht="15.95" customHeight="1" x14ac:dyDescent="0.2">
      <c r="A22" s="13">
        <v>17</v>
      </c>
      <c r="B22" s="212"/>
      <c r="C22" s="212"/>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3" t="str">
        <f t="shared" si="0"/>
        <v/>
      </c>
      <c r="AN22" s="13" t="str">
        <f t="shared" si="1"/>
        <v/>
      </c>
      <c r="AO22" s="15" t="str">
        <f t="shared" si="4"/>
        <v/>
      </c>
      <c r="AP22" s="16" t="str">
        <f t="shared" si="2"/>
        <v/>
      </c>
      <c r="AQ22" s="17">
        <f t="shared" si="3"/>
        <v>0</v>
      </c>
      <c r="AR22" s="13" t="str">
        <f t="shared" si="5"/>
        <v/>
      </c>
      <c r="AS22" s="129" t="str">
        <f t="shared" si="6"/>
        <v/>
      </c>
      <c r="AT22" s="13">
        <f t="shared" si="7"/>
        <v>0</v>
      </c>
      <c r="AU22" s="13" t="str">
        <f t="shared" si="8"/>
        <v/>
      </c>
      <c r="AV22" s="13" t="str">
        <f t="shared" si="9"/>
        <v/>
      </c>
      <c r="AW22" s="129" t="str">
        <f t="shared" si="10"/>
        <v/>
      </c>
      <c r="AX22" s="13">
        <f t="shared" si="11"/>
        <v>0</v>
      </c>
      <c r="AY22" s="13" t="str">
        <f t="shared" si="12"/>
        <v/>
      </c>
      <c r="AZ22" s="13" t="str">
        <f t="shared" si="13"/>
        <v/>
      </c>
      <c r="BA22" s="129" t="str">
        <f t="shared" si="14"/>
        <v/>
      </c>
      <c r="BB22" s="13">
        <f t="shared" si="15"/>
        <v>0</v>
      </c>
      <c r="BC22" s="13" t="str">
        <f t="shared" si="16"/>
        <v/>
      </c>
      <c r="BD22" s="13" t="str">
        <f t="shared" si="17"/>
        <v/>
      </c>
      <c r="BE22" s="129" t="str">
        <f t="shared" si="18"/>
        <v/>
      </c>
      <c r="BF22" s="13">
        <f t="shared" si="19"/>
        <v>0</v>
      </c>
      <c r="BG22" s="13" t="str">
        <f t="shared" si="20"/>
        <v/>
      </c>
      <c r="BH22" s="18" t="str">
        <f t="shared" si="21"/>
        <v/>
      </c>
      <c r="BI22" s="19"/>
      <c r="BJ22" s="19"/>
      <c r="BL22" s="94"/>
      <c r="BM22" s="94"/>
      <c r="BN22" s="94"/>
      <c r="BO22" s="94"/>
      <c r="BP22" s="94"/>
      <c r="BQ22" s="94"/>
      <c r="BR22" s="94"/>
      <c r="BS22" s="94"/>
      <c r="BT22" s="94"/>
      <c r="BU22" s="94"/>
      <c r="BV22" s="94"/>
      <c r="BW22" s="94"/>
      <c r="BX22" s="94"/>
      <c r="BY22" s="94"/>
      <c r="BZ22" s="94"/>
    </row>
    <row r="23" spans="1:78" s="20" customFormat="1" ht="15.95" customHeight="1" x14ac:dyDescent="0.2">
      <c r="A23" s="13">
        <v>18</v>
      </c>
      <c r="B23" s="212"/>
      <c r="C23" s="212"/>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3" t="str">
        <f t="shared" si="0"/>
        <v/>
      </c>
      <c r="AN23" s="13" t="str">
        <f t="shared" si="1"/>
        <v/>
      </c>
      <c r="AO23" s="15" t="str">
        <f t="shared" si="4"/>
        <v/>
      </c>
      <c r="AP23" s="16" t="str">
        <f t="shared" si="2"/>
        <v/>
      </c>
      <c r="AQ23" s="17">
        <f t="shared" si="3"/>
        <v>0</v>
      </c>
      <c r="AR23" s="13" t="str">
        <f t="shared" si="5"/>
        <v/>
      </c>
      <c r="AS23" s="129" t="str">
        <f t="shared" si="6"/>
        <v/>
      </c>
      <c r="AT23" s="13">
        <f t="shared" si="7"/>
        <v>0</v>
      </c>
      <c r="AU23" s="13" t="str">
        <f t="shared" si="8"/>
        <v/>
      </c>
      <c r="AV23" s="13" t="str">
        <f t="shared" si="9"/>
        <v/>
      </c>
      <c r="AW23" s="129" t="str">
        <f t="shared" si="10"/>
        <v/>
      </c>
      <c r="AX23" s="13">
        <f t="shared" si="11"/>
        <v>0</v>
      </c>
      <c r="AY23" s="13" t="str">
        <f t="shared" si="12"/>
        <v/>
      </c>
      <c r="AZ23" s="13" t="str">
        <f t="shared" si="13"/>
        <v/>
      </c>
      <c r="BA23" s="129" t="str">
        <f t="shared" si="14"/>
        <v/>
      </c>
      <c r="BB23" s="13">
        <f t="shared" si="15"/>
        <v>0</v>
      </c>
      <c r="BC23" s="13" t="str">
        <f t="shared" si="16"/>
        <v/>
      </c>
      <c r="BD23" s="13" t="str">
        <f t="shared" si="17"/>
        <v/>
      </c>
      <c r="BE23" s="129" t="str">
        <f t="shared" si="18"/>
        <v/>
      </c>
      <c r="BF23" s="13">
        <f t="shared" si="19"/>
        <v>0</v>
      </c>
      <c r="BG23" s="13" t="str">
        <f t="shared" si="20"/>
        <v/>
      </c>
      <c r="BH23" s="18" t="str">
        <f t="shared" si="21"/>
        <v/>
      </c>
      <c r="BI23" s="19"/>
      <c r="BJ23" s="19"/>
      <c r="BL23" s="94"/>
      <c r="BM23" s="94"/>
      <c r="BN23" s="94"/>
      <c r="BO23" s="94"/>
      <c r="BP23" s="94"/>
      <c r="BQ23" s="94"/>
      <c r="BR23" s="94"/>
      <c r="BS23" s="94"/>
      <c r="BT23" s="94"/>
      <c r="BU23" s="94"/>
      <c r="BV23" s="94"/>
      <c r="BW23" s="94"/>
      <c r="BX23" s="94"/>
      <c r="BY23" s="94"/>
      <c r="BZ23" s="94"/>
    </row>
    <row r="24" spans="1:78" s="20" customFormat="1" ht="15.95" customHeight="1" x14ac:dyDescent="0.2">
      <c r="A24" s="13">
        <v>19</v>
      </c>
      <c r="B24" s="212"/>
      <c r="C24" s="21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3" t="str">
        <f t="shared" si="0"/>
        <v/>
      </c>
      <c r="AN24" s="13" t="str">
        <f t="shared" si="1"/>
        <v/>
      </c>
      <c r="AO24" s="15" t="str">
        <f t="shared" si="4"/>
        <v/>
      </c>
      <c r="AP24" s="16" t="str">
        <f t="shared" si="2"/>
        <v/>
      </c>
      <c r="AQ24" s="17">
        <f t="shared" si="3"/>
        <v>0</v>
      </c>
      <c r="AR24" s="13" t="str">
        <f t="shared" si="5"/>
        <v/>
      </c>
      <c r="AS24" s="129" t="str">
        <f t="shared" si="6"/>
        <v/>
      </c>
      <c r="AT24" s="13">
        <f t="shared" si="7"/>
        <v>0</v>
      </c>
      <c r="AU24" s="13" t="str">
        <f t="shared" si="8"/>
        <v/>
      </c>
      <c r="AV24" s="13" t="str">
        <f t="shared" si="9"/>
        <v/>
      </c>
      <c r="AW24" s="129" t="str">
        <f t="shared" si="10"/>
        <v/>
      </c>
      <c r="AX24" s="13">
        <f t="shared" si="11"/>
        <v>0</v>
      </c>
      <c r="AY24" s="13" t="str">
        <f t="shared" si="12"/>
        <v/>
      </c>
      <c r="AZ24" s="13" t="str">
        <f t="shared" si="13"/>
        <v/>
      </c>
      <c r="BA24" s="129" t="str">
        <f t="shared" si="14"/>
        <v/>
      </c>
      <c r="BB24" s="13">
        <f t="shared" si="15"/>
        <v>0</v>
      </c>
      <c r="BC24" s="13" t="str">
        <f t="shared" si="16"/>
        <v/>
      </c>
      <c r="BD24" s="13" t="str">
        <f t="shared" si="17"/>
        <v/>
      </c>
      <c r="BE24" s="129" t="str">
        <f t="shared" si="18"/>
        <v/>
      </c>
      <c r="BF24" s="13">
        <f t="shared" si="19"/>
        <v>0</v>
      </c>
      <c r="BG24" s="13" t="str">
        <f t="shared" si="20"/>
        <v/>
      </c>
      <c r="BH24" s="18" t="str">
        <f t="shared" si="21"/>
        <v/>
      </c>
      <c r="BI24" s="19"/>
      <c r="BJ24" s="19"/>
      <c r="BL24" s="94"/>
      <c r="BM24" s="94"/>
      <c r="BN24" s="94"/>
      <c r="BO24" s="94"/>
      <c r="BP24" s="94"/>
      <c r="BQ24" s="94"/>
      <c r="BR24" s="94"/>
      <c r="BS24" s="94"/>
      <c r="BT24" s="94"/>
      <c r="BU24" s="94"/>
      <c r="BV24" s="94"/>
      <c r="BW24" s="94"/>
      <c r="BX24" s="94"/>
      <c r="BY24" s="94"/>
      <c r="BZ24" s="94"/>
    </row>
    <row r="25" spans="1:78" s="20" customFormat="1" ht="15.95" customHeight="1" x14ac:dyDescent="0.2">
      <c r="A25" s="13">
        <v>20</v>
      </c>
      <c r="B25" s="212"/>
      <c r="C25" s="212"/>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3" t="str">
        <f t="shared" si="0"/>
        <v/>
      </c>
      <c r="AN25" s="13" t="str">
        <f t="shared" si="1"/>
        <v/>
      </c>
      <c r="AO25" s="15" t="str">
        <f t="shared" si="4"/>
        <v/>
      </c>
      <c r="AP25" s="16" t="str">
        <f t="shared" si="2"/>
        <v/>
      </c>
      <c r="AQ25" s="17">
        <f t="shared" si="3"/>
        <v>0</v>
      </c>
      <c r="AR25" s="13" t="str">
        <f t="shared" si="5"/>
        <v/>
      </c>
      <c r="AS25" s="129" t="str">
        <f t="shared" si="6"/>
        <v/>
      </c>
      <c r="AT25" s="13">
        <f t="shared" si="7"/>
        <v>0</v>
      </c>
      <c r="AU25" s="13" t="str">
        <f t="shared" si="8"/>
        <v/>
      </c>
      <c r="AV25" s="13" t="str">
        <f t="shared" si="9"/>
        <v/>
      </c>
      <c r="AW25" s="129" t="str">
        <f t="shared" si="10"/>
        <v/>
      </c>
      <c r="AX25" s="13">
        <f t="shared" si="11"/>
        <v>0</v>
      </c>
      <c r="AY25" s="13" t="str">
        <f t="shared" si="12"/>
        <v/>
      </c>
      <c r="AZ25" s="13" t="str">
        <f t="shared" si="13"/>
        <v/>
      </c>
      <c r="BA25" s="129" t="str">
        <f t="shared" si="14"/>
        <v/>
      </c>
      <c r="BB25" s="13">
        <f t="shared" si="15"/>
        <v>0</v>
      </c>
      <c r="BC25" s="13" t="str">
        <f t="shared" si="16"/>
        <v/>
      </c>
      <c r="BD25" s="13" t="str">
        <f t="shared" si="17"/>
        <v/>
      </c>
      <c r="BE25" s="129" t="str">
        <f t="shared" si="18"/>
        <v/>
      </c>
      <c r="BF25" s="13">
        <f t="shared" si="19"/>
        <v>0</v>
      </c>
      <c r="BG25" s="13" t="str">
        <f t="shared" si="20"/>
        <v/>
      </c>
      <c r="BH25" s="18" t="str">
        <f t="shared" si="21"/>
        <v/>
      </c>
      <c r="BI25" s="19"/>
      <c r="BJ25" s="19"/>
      <c r="BL25" s="94"/>
      <c r="BM25" s="94"/>
      <c r="BN25" s="94"/>
      <c r="BO25" s="94"/>
      <c r="BP25" s="94"/>
      <c r="BQ25" s="94"/>
      <c r="BR25" s="94"/>
      <c r="BS25" s="94"/>
      <c r="BT25" s="94"/>
      <c r="BU25" s="94"/>
      <c r="BV25" s="94"/>
      <c r="BW25" s="94"/>
      <c r="BX25" s="94"/>
      <c r="BY25" s="94"/>
      <c r="BZ25" s="94"/>
    </row>
    <row r="26" spans="1:78" s="20" customFormat="1" ht="15.95" customHeight="1" x14ac:dyDescent="0.2">
      <c r="A26" s="13">
        <v>21</v>
      </c>
      <c r="B26" s="212"/>
      <c r="C26" s="212"/>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3" t="str">
        <f t="shared" si="0"/>
        <v/>
      </c>
      <c r="AN26" s="13" t="str">
        <f t="shared" si="1"/>
        <v/>
      </c>
      <c r="AO26" s="15" t="str">
        <f t="shared" si="4"/>
        <v/>
      </c>
      <c r="AP26" s="16" t="str">
        <f t="shared" si="2"/>
        <v/>
      </c>
      <c r="AQ26" s="17">
        <f t="shared" si="3"/>
        <v>0</v>
      </c>
      <c r="AR26" s="13" t="str">
        <f t="shared" si="5"/>
        <v/>
      </c>
      <c r="AS26" s="129" t="str">
        <f t="shared" si="6"/>
        <v/>
      </c>
      <c r="AT26" s="13">
        <f t="shared" si="7"/>
        <v>0</v>
      </c>
      <c r="AU26" s="13" t="str">
        <f t="shared" si="8"/>
        <v/>
      </c>
      <c r="AV26" s="13" t="str">
        <f t="shared" si="9"/>
        <v/>
      </c>
      <c r="AW26" s="129" t="str">
        <f t="shared" si="10"/>
        <v/>
      </c>
      <c r="AX26" s="13">
        <f t="shared" si="11"/>
        <v>0</v>
      </c>
      <c r="AY26" s="13" t="str">
        <f t="shared" si="12"/>
        <v/>
      </c>
      <c r="AZ26" s="13" t="str">
        <f t="shared" si="13"/>
        <v/>
      </c>
      <c r="BA26" s="129" t="str">
        <f t="shared" si="14"/>
        <v/>
      </c>
      <c r="BB26" s="13">
        <f t="shared" si="15"/>
        <v>0</v>
      </c>
      <c r="BC26" s="13" t="str">
        <f t="shared" si="16"/>
        <v/>
      </c>
      <c r="BD26" s="13" t="str">
        <f t="shared" si="17"/>
        <v/>
      </c>
      <c r="BE26" s="129" t="str">
        <f t="shared" si="18"/>
        <v/>
      </c>
      <c r="BF26" s="13">
        <f t="shared" si="19"/>
        <v>0</v>
      </c>
      <c r="BG26" s="13" t="str">
        <f t="shared" si="20"/>
        <v/>
      </c>
      <c r="BH26" s="18" t="str">
        <f t="shared" si="21"/>
        <v/>
      </c>
      <c r="BI26" s="19"/>
      <c r="BJ26" s="19"/>
      <c r="BL26" s="94"/>
      <c r="BM26" s="94"/>
      <c r="BN26" s="94"/>
      <c r="BO26" s="94"/>
      <c r="BP26" s="94"/>
      <c r="BQ26" s="94"/>
      <c r="BR26" s="94"/>
      <c r="BS26" s="94"/>
      <c r="BT26" s="94"/>
      <c r="BU26" s="94"/>
      <c r="BV26" s="94"/>
      <c r="BW26" s="94"/>
      <c r="BX26" s="94"/>
      <c r="BY26" s="94"/>
      <c r="BZ26" s="94"/>
    </row>
    <row r="27" spans="1:78" s="20" customFormat="1" ht="15.95" customHeight="1" x14ac:dyDescent="0.2">
      <c r="A27" s="13">
        <v>22</v>
      </c>
      <c r="B27" s="212"/>
      <c r="C27" s="212"/>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3" t="str">
        <f t="shared" si="0"/>
        <v/>
      </c>
      <c r="AN27" s="13" t="str">
        <f t="shared" si="1"/>
        <v/>
      </c>
      <c r="AO27" s="15" t="str">
        <f t="shared" si="4"/>
        <v/>
      </c>
      <c r="AP27" s="16" t="str">
        <f t="shared" si="2"/>
        <v/>
      </c>
      <c r="AQ27" s="17">
        <f t="shared" si="3"/>
        <v>0</v>
      </c>
      <c r="AR27" s="13" t="str">
        <f t="shared" si="5"/>
        <v/>
      </c>
      <c r="AS27" s="129" t="str">
        <f t="shared" si="6"/>
        <v/>
      </c>
      <c r="AT27" s="13">
        <f t="shared" si="7"/>
        <v>0</v>
      </c>
      <c r="AU27" s="13" t="str">
        <f t="shared" si="8"/>
        <v/>
      </c>
      <c r="AV27" s="13" t="str">
        <f t="shared" si="9"/>
        <v/>
      </c>
      <c r="AW27" s="129" t="str">
        <f t="shared" si="10"/>
        <v/>
      </c>
      <c r="AX27" s="13">
        <f t="shared" si="11"/>
        <v>0</v>
      </c>
      <c r="AY27" s="13" t="str">
        <f t="shared" si="12"/>
        <v/>
      </c>
      <c r="AZ27" s="13" t="str">
        <f t="shared" si="13"/>
        <v/>
      </c>
      <c r="BA27" s="129" t="str">
        <f t="shared" si="14"/>
        <v/>
      </c>
      <c r="BB27" s="13">
        <f t="shared" si="15"/>
        <v>0</v>
      </c>
      <c r="BC27" s="13" t="str">
        <f t="shared" si="16"/>
        <v/>
      </c>
      <c r="BD27" s="13" t="str">
        <f t="shared" si="17"/>
        <v/>
      </c>
      <c r="BE27" s="129" t="str">
        <f t="shared" si="18"/>
        <v/>
      </c>
      <c r="BF27" s="13">
        <f t="shared" si="19"/>
        <v>0</v>
      </c>
      <c r="BG27" s="13" t="str">
        <f t="shared" si="20"/>
        <v/>
      </c>
      <c r="BH27" s="18" t="str">
        <f t="shared" si="21"/>
        <v/>
      </c>
      <c r="BI27" s="19"/>
      <c r="BJ27" s="19"/>
      <c r="BL27" s="94"/>
      <c r="BM27" s="94"/>
      <c r="BN27" s="94"/>
      <c r="BO27" s="94"/>
      <c r="BP27" s="94"/>
      <c r="BQ27" s="94"/>
      <c r="BR27" s="94"/>
      <c r="BS27" s="94"/>
      <c r="BT27" s="94"/>
      <c r="BU27" s="94"/>
      <c r="BV27" s="94"/>
      <c r="BW27" s="94"/>
      <c r="BX27" s="94"/>
      <c r="BY27" s="94"/>
      <c r="BZ27" s="94"/>
    </row>
    <row r="28" spans="1:78" s="20" customFormat="1" ht="15.95" customHeight="1" x14ac:dyDescent="0.2">
      <c r="A28" s="13">
        <v>23</v>
      </c>
      <c r="B28" s="212"/>
      <c r="C28" s="212"/>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3" t="str">
        <f t="shared" si="0"/>
        <v/>
      </c>
      <c r="AN28" s="13" t="str">
        <f t="shared" si="1"/>
        <v/>
      </c>
      <c r="AO28" s="15" t="str">
        <f t="shared" si="4"/>
        <v/>
      </c>
      <c r="AP28" s="16" t="str">
        <f t="shared" si="2"/>
        <v/>
      </c>
      <c r="AQ28" s="17">
        <f t="shared" si="3"/>
        <v>0</v>
      </c>
      <c r="AR28" s="13" t="str">
        <f t="shared" si="5"/>
        <v/>
      </c>
      <c r="AS28" s="129" t="str">
        <f t="shared" si="6"/>
        <v/>
      </c>
      <c r="AT28" s="13">
        <f t="shared" si="7"/>
        <v>0</v>
      </c>
      <c r="AU28" s="13" t="str">
        <f t="shared" si="8"/>
        <v/>
      </c>
      <c r="AV28" s="13" t="str">
        <f t="shared" si="9"/>
        <v/>
      </c>
      <c r="AW28" s="129" t="str">
        <f t="shared" si="10"/>
        <v/>
      </c>
      <c r="AX28" s="13">
        <f t="shared" si="11"/>
        <v>0</v>
      </c>
      <c r="AY28" s="13" t="str">
        <f t="shared" si="12"/>
        <v/>
      </c>
      <c r="AZ28" s="13" t="str">
        <f t="shared" si="13"/>
        <v/>
      </c>
      <c r="BA28" s="129" t="str">
        <f t="shared" si="14"/>
        <v/>
      </c>
      <c r="BB28" s="13">
        <f t="shared" si="15"/>
        <v>0</v>
      </c>
      <c r="BC28" s="13" t="str">
        <f t="shared" si="16"/>
        <v/>
      </c>
      <c r="BD28" s="13" t="str">
        <f t="shared" si="17"/>
        <v/>
      </c>
      <c r="BE28" s="129" t="str">
        <f t="shared" si="18"/>
        <v/>
      </c>
      <c r="BF28" s="13">
        <f t="shared" si="19"/>
        <v>0</v>
      </c>
      <c r="BG28" s="13" t="str">
        <f t="shared" si="20"/>
        <v/>
      </c>
      <c r="BH28" s="18" t="str">
        <f t="shared" si="21"/>
        <v/>
      </c>
      <c r="BI28" s="19"/>
      <c r="BJ28" s="19"/>
      <c r="BL28" s="94"/>
      <c r="BM28" s="94"/>
      <c r="BN28" s="94"/>
      <c r="BO28" s="94"/>
      <c r="BP28" s="94"/>
      <c r="BQ28" s="94"/>
      <c r="BR28" s="94"/>
      <c r="BS28" s="94"/>
      <c r="BT28" s="94"/>
      <c r="BU28" s="94"/>
      <c r="BV28" s="94"/>
      <c r="BW28" s="94"/>
      <c r="BX28" s="94"/>
      <c r="BY28" s="94"/>
      <c r="BZ28" s="94"/>
    </row>
    <row r="29" spans="1:78" s="20" customFormat="1" ht="15.95" customHeight="1" x14ac:dyDescent="0.2">
      <c r="A29" s="13">
        <v>24</v>
      </c>
      <c r="B29" s="212"/>
      <c r="C29" s="21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3" t="str">
        <f t="shared" si="0"/>
        <v/>
      </c>
      <c r="AN29" s="13" t="str">
        <f t="shared" si="1"/>
        <v/>
      </c>
      <c r="AO29" s="15" t="str">
        <f t="shared" si="4"/>
        <v/>
      </c>
      <c r="AP29" s="16" t="str">
        <f t="shared" si="2"/>
        <v/>
      </c>
      <c r="AQ29" s="17">
        <f t="shared" si="3"/>
        <v>0</v>
      </c>
      <c r="AR29" s="13" t="str">
        <f t="shared" si="5"/>
        <v/>
      </c>
      <c r="AS29" s="129" t="str">
        <f t="shared" si="6"/>
        <v/>
      </c>
      <c r="AT29" s="13">
        <f t="shared" si="7"/>
        <v>0</v>
      </c>
      <c r="AU29" s="13" t="str">
        <f t="shared" si="8"/>
        <v/>
      </c>
      <c r="AV29" s="13" t="str">
        <f t="shared" si="9"/>
        <v/>
      </c>
      <c r="AW29" s="129" t="str">
        <f t="shared" si="10"/>
        <v/>
      </c>
      <c r="AX29" s="13">
        <f t="shared" si="11"/>
        <v>0</v>
      </c>
      <c r="AY29" s="13" t="str">
        <f t="shared" si="12"/>
        <v/>
      </c>
      <c r="AZ29" s="13" t="str">
        <f t="shared" si="13"/>
        <v/>
      </c>
      <c r="BA29" s="129" t="str">
        <f t="shared" si="14"/>
        <v/>
      </c>
      <c r="BB29" s="13">
        <f t="shared" si="15"/>
        <v>0</v>
      </c>
      <c r="BC29" s="13" t="str">
        <f t="shared" si="16"/>
        <v/>
      </c>
      <c r="BD29" s="13" t="str">
        <f t="shared" si="17"/>
        <v/>
      </c>
      <c r="BE29" s="129" t="str">
        <f t="shared" si="18"/>
        <v/>
      </c>
      <c r="BF29" s="13">
        <f t="shared" si="19"/>
        <v>0</v>
      </c>
      <c r="BG29" s="13" t="str">
        <f t="shared" si="20"/>
        <v/>
      </c>
      <c r="BH29" s="18" t="str">
        <f t="shared" si="21"/>
        <v/>
      </c>
      <c r="BI29" s="19"/>
      <c r="BJ29" s="19"/>
      <c r="BL29" s="94"/>
      <c r="BM29" s="94"/>
      <c r="BN29" s="94"/>
      <c r="BO29" s="94"/>
      <c r="BP29" s="94"/>
      <c r="BQ29" s="94"/>
      <c r="BR29" s="94"/>
      <c r="BS29" s="94"/>
      <c r="BT29" s="94"/>
      <c r="BU29" s="94"/>
      <c r="BV29" s="94"/>
      <c r="BW29" s="94"/>
      <c r="BX29" s="94"/>
      <c r="BY29" s="94"/>
      <c r="BZ29" s="94"/>
    </row>
    <row r="30" spans="1:78" s="20" customFormat="1" ht="15.95" customHeight="1" x14ac:dyDescent="0.2">
      <c r="A30" s="13">
        <v>25</v>
      </c>
      <c r="B30" s="212"/>
      <c r="C30" s="212"/>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3" t="str">
        <f t="shared" si="0"/>
        <v/>
      </c>
      <c r="AN30" s="13" t="str">
        <f t="shared" si="1"/>
        <v/>
      </c>
      <c r="AO30" s="15" t="str">
        <f t="shared" si="4"/>
        <v/>
      </c>
      <c r="AP30" s="16" t="str">
        <f t="shared" si="2"/>
        <v/>
      </c>
      <c r="AQ30" s="17">
        <f t="shared" si="3"/>
        <v>0</v>
      </c>
      <c r="AR30" s="13" t="str">
        <f t="shared" si="5"/>
        <v/>
      </c>
      <c r="AS30" s="129" t="str">
        <f t="shared" si="6"/>
        <v/>
      </c>
      <c r="AT30" s="13">
        <f t="shared" si="7"/>
        <v>0</v>
      </c>
      <c r="AU30" s="13" t="str">
        <f t="shared" si="8"/>
        <v/>
      </c>
      <c r="AV30" s="13" t="str">
        <f t="shared" si="9"/>
        <v/>
      </c>
      <c r="AW30" s="129" t="str">
        <f t="shared" si="10"/>
        <v/>
      </c>
      <c r="AX30" s="13">
        <f t="shared" si="11"/>
        <v>0</v>
      </c>
      <c r="AY30" s="13" t="str">
        <f t="shared" si="12"/>
        <v/>
      </c>
      <c r="AZ30" s="13" t="str">
        <f t="shared" si="13"/>
        <v/>
      </c>
      <c r="BA30" s="129" t="str">
        <f t="shared" si="14"/>
        <v/>
      </c>
      <c r="BB30" s="13">
        <f t="shared" si="15"/>
        <v>0</v>
      </c>
      <c r="BC30" s="13" t="str">
        <f t="shared" si="16"/>
        <v/>
      </c>
      <c r="BD30" s="13" t="str">
        <f t="shared" si="17"/>
        <v/>
      </c>
      <c r="BE30" s="129" t="str">
        <f t="shared" si="18"/>
        <v/>
      </c>
      <c r="BF30" s="13">
        <f t="shared" si="19"/>
        <v>0</v>
      </c>
      <c r="BG30" s="13" t="str">
        <f t="shared" si="20"/>
        <v/>
      </c>
      <c r="BH30" s="18" t="str">
        <f t="shared" si="21"/>
        <v/>
      </c>
      <c r="BI30" s="19"/>
      <c r="BJ30" s="19"/>
      <c r="BL30" s="94"/>
      <c r="BM30" s="94"/>
      <c r="BN30" s="94"/>
      <c r="BO30" s="94"/>
      <c r="BP30" s="94"/>
      <c r="BQ30" s="94"/>
      <c r="BR30" s="94"/>
      <c r="BS30" s="94"/>
      <c r="BT30" s="94"/>
      <c r="BU30" s="94"/>
      <c r="BV30" s="94"/>
      <c r="BW30" s="94"/>
      <c r="BX30" s="94"/>
      <c r="BY30" s="94"/>
      <c r="BZ30" s="94"/>
    </row>
    <row r="31" spans="1:78" s="20" customFormat="1" ht="15.95" customHeight="1" x14ac:dyDescent="0.2">
      <c r="A31" s="13">
        <v>26</v>
      </c>
      <c r="B31" s="212"/>
      <c r="C31" s="212"/>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3" t="str">
        <f t="shared" si="0"/>
        <v/>
      </c>
      <c r="AN31" s="13" t="str">
        <f t="shared" si="1"/>
        <v/>
      </c>
      <c r="AO31" s="15" t="str">
        <f t="shared" si="4"/>
        <v/>
      </c>
      <c r="AP31" s="16" t="str">
        <f t="shared" si="2"/>
        <v/>
      </c>
      <c r="AQ31" s="17">
        <f t="shared" si="3"/>
        <v>0</v>
      </c>
      <c r="AR31" s="13" t="str">
        <f t="shared" si="5"/>
        <v/>
      </c>
      <c r="AS31" s="129" t="str">
        <f t="shared" si="6"/>
        <v/>
      </c>
      <c r="AT31" s="13">
        <f t="shared" si="7"/>
        <v>0</v>
      </c>
      <c r="AU31" s="13" t="str">
        <f t="shared" si="8"/>
        <v/>
      </c>
      <c r="AV31" s="13" t="str">
        <f t="shared" si="9"/>
        <v/>
      </c>
      <c r="AW31" s="129" t="str">
        <f t="shared" si="10"/>
        <v/>
      </c>
      <c r="AX31" s="13">
        <f t="shared" si="11"/>
        <v>0</v>
      </c>
      <c r="AY31" s="13" t="str">
        <f t="shared" si="12"/>
        <v/>
      </c>
      <c r="AZ31" s="13" t="str">
        <f t="shared" si="13"/>
        <v/>
      </c>
      <c r="BA31" s="129" t="str">
        <f t="shared" si="14"/>
        <v/>
      </c>
      <c r="BB31" s="13">
        <f t="shared" si="15"/>
        <v>0</v>
      </c>
      <c r="BC31" s="13" t="str">
        <f t="shared" si="16"/>
        <v/>
      </c>
      <c r="BD31" s="13" t="str">
        <f t="shared" si="17"/>
        <v/>
      </c>
      <c r="BE31" s="129" t="str">
        <f t="shared" si="18"/>
        <v/>
      </c>
      <c r="BF31" s="13">
        <f t="shared" si="19"/>
        <v>0</v>
      </c>
      <c r="BG31" s="13" t="str">
        <f t="shared" si="20"/>
        <v/>
      </c>
      <c r="BH31" s="18" t="str">
        <f t="shared" si="21"/>
        <v/>
      </c>
      <c r="BI31" s="19"/>
      <c r="BJ31" s="19"/>
      <c r="BL31" s="94"/>
      <c r="BM31" s="94"/>
      <c r="BN31" s="94"/>
      <c r="BO31" s="94"/>
      <c r="BP31" s="94"/>
      <c r="BQ31" s="94"/>
      <c r="BR31" s="94"/>
      <c r="BS31" s="94"/>
      <c r="BT31" s="94"/>
      <c r="BU31" s="94"/>
      <c r="BV31" s="94"/>
      <c r="BW31" s="94"/>
      <c r="BX31" s="94"/>
      <c r="BY31" s="94"/>
      <c r="BZ31" s="94"/>
    </row>
    <row r="32" spans="1:78" s="20" customFormat="1" ht="15.95" customHeight="1" x14ac:dyDescent="0.2">
      <c r="A32" s="13">
        <v>27</v>
      </c>
      <c r="B32" s="212"/>
      <c r="C32" s="212"/>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3" t="str">
        <f t="shared" si="0"/>
        <v/>
      </c>
      <c r="AN32" s="13" t="str">
        <f t="shared" si="1"/>
        <v/>
      </c>
      <c r="AO32" s="15" t="str">
        <f t="shared" si="4"/>
        <v/>
      </c>
      <c r="AP32" s="16" t="str">
        <f t="shared" si="2"/>
        <v/>
      </c>
      <c r="AQ32" s="17">
        <f t="shared" si="3"/>
        <v>0</v>
      </c>
      <c r="AR32" s="13" t="str">
        <f t="shared" si="5"/>
        <v/>
      </c>
      <c r="AS32" s="129" t="str">
        <f t="shared" si="6"/>
        <v/>
      </c>
      <c r="AT32" s="13">
        <f t="shared" si="7"/>
        <v>0</v>
      </c>
      <c r="AU32" s="13" t="str">
        <f t="shared" si="8"/>
        <v/>
      </c>
      <c r="AV32" s="13" t="str">
        <f t="shared" si="9"/>
        <v/>
      </c>
      <c r="AW32" s="129" t="str">
        <f t="shared" si="10"/>
        <v/>
      </c>
      <c r="AX32" s="13">
        <f t="shared" si="11"/>
        <v>0</v>
      </c>
      <c r="AY32" s="13" t="str">
        <f t="shared" si="12"/>
        <v/>
      </c>
      <c r="AZ32" s="13" t="str">
        <f t="shared" si="13"/>
        <v/>
      </c>
      <c r="BA32" s="129" t="str">
        <f t="shared" si="14"/>
        <v/>
      </c>
      <c r="BB32" s="13">
        <f t="shared" si="15"/>
        <v>0</v>
      </c>
      <c r="BC32" s="13" t="str">
        <f t="shared" si="16"/>
        <v/>
      </c>
      <c r="BD32" s="13" t="str">
        <f t="shared" si="17"/>
        <v/>
      </c>
      <c r="BE32" s="129" t="str">
        <f t="shared" si="18"/>
        <v/>
      </c>
      <c r="BF32" s="13">
        <f t="shared" si="19"/>
        <v>0</v>
      </c>
      <c r="BG32" s="13" t="str">
        <f t="shared" si="20"/>
        <v/>
      </c>
      <c r="BH32" s="18" t="str">
        <f t="shared" si="21"/>
        <v/>
      </c>
      <c r="BI32" s="19"/>
      <c r="BJ32" s="19"/>
      <c r="BL32" s="94"/>
      <c r="BM32" s="94"/>
      <c r="BN32" s="94"/>
      <c r="BO32" s="94"/>
      <c r="BP32" s="94"/>
      <c r="BQ32" s="94"/>
      <c r="BR32" s="94"/>
      <c r="BS32" s="94"/>
      <c r="BT32" s="94"/>
      <c r="BU32" s="94"/>
      <c r="BV32" s="94"/>
      <c r="BW32" s="94"/>
      <c r="BX32" s="94"/>
      <c r="BY32" s="94"/>
      <c r="BZ32" s="94"/>
    </row>
    <row r="33" spans="1:78" s="20" customFormat="1" ht="15.95" customHeight="1" x14ac:dyDescent="0.2">
      <c r="A33" s="13">
        <v>28</v>
      </c>
      <c r="B33" s="212"/>
      <c r="C33" s="212"/>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3" t="str">
        <f t="shared" si="0"/>
        <v/>
      </c>
      <c r="AN33" s="13" t="str">
        <f t="shared" si="1"/>
        <v/>
      </c>
      <c r="AO33" s="15" t="str">
        <f t="shared" si="4"/>
        <v/>
      </c>
      <c r="AP33" s="16" t="str">
        <f t="shared" si="2"/>
        <v/>
      </c>
      <c r="AQ33" s="17">
        <f t="shared" si="3"/>
        <v>0</v>
      </c>
      <c r="AR33" s="13" t="str">
        <f t="shared" si="5"/>
        <v/>
      </c>
      <c r="AS33" s="129" t="str">
        <f t="shared" si="6"/>
        <v/>
      </c>
      <c r="AT33" s="13">
        <f t="shared" si="7"/>
        <v>0</v>
      </c>
      <c r="AU33" s="13" t="str">
        <f t="shared" si="8"/>
        <v/>
      </c>
      <c r="AV33" s="13" t="str">
        <f t="shared" si="9"/>
        <v/>
      </c>
      <c r="AW33" s="129" t="str">
        <f t="shared" si="10"/>
        <v/>
      </c>
      <c r="AX33" s="13">
        <f t="shared" si="11"/>
        <v>0</v>
      </c>
      <c r="AY33" s="13" t="str">
        <f t="shared" si="12"/>
        <v/>
      </c>
      <c r="AZ33" s="13" t="str">
        <f t="shared" si="13"/>
        <v/>
      </c>
      <c r="BA33" s="129" t="str">
        <f t="shared" si="14"/>
        <v/>
      </c>
      <c r="BB33" s="13">
        <f t="shared" si="15"/>
        <v>0</v>
      </c>
      <c r="BC33" s="13" t="str">
        <f t="shared" si="16"/>
        <v/>
      </c>
      <c r="BD33" s="13" t="str">
        <f t="shared" si="17"/>
        <v/>
      </c>
      <c r="BE33" s="129" t="str">
        <f t="shared" si="18"/>
        <v/>
      </c>
      <c r="BF33" s="13">
        <f t="shared" si="19"/>
        <v>0</v>
      </c>
      <c r="BG33" s="13" t="str">
        <f t="shared" si="20"/>
        <v/>
      </c>
      <c r="BH33" s="18" t="str">
        <f t="shared" si="21"/>
        <v/>
      </c>
      <c r="BI33" s="19"/>
      <c r="BJ33" s="19"/>
      <c r="BL33" s="94"/>
      <c r="BM33" s="94"/>
      <c r="BN33" s="94"/>
      <c r="BO33" s="94"/>
      <c r="BP33" s="94"/>
      <c r="BQ33" s="94"/>
      <c r="BR33" s="94"/>
      <c r="BS33" s="94"/>
      <c r="BT33" s="94"/>
      <c r="BU33" s="94"/>
      <c r="BV33" s="94"/>
      <c r="BW33" s="94"/>
      <c r="BX33" s="94"/>
      <c r="BY33" s="94"/>
      <c r="BZ33" s="94"/>
    </row>
    <row r="34" spans="1:78" s="20" customFormat="1" ht="15.95" customHeight="1" x14ac:dyDescent="0.2">
      <c r="A34" s="13">
        <v>29</v>
      </c>
      <c r="B34" s="212"/>
      <c r="C34" s="212"/>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3" t="str">
        <f t="shared" si="0"/>
        <v/>
      </c>
      <c r="AN34" s="13" t="str">
        <f t="shared" si="1"/>
        <v/>
      </c>
      <c r="AO34" s="15" t="str">
        <f t="shared" si="4"/>
        <v/>
      </c>
      <c r="AP34" s="16" t="str">
        <f t="shared" si="2"/>
        <v/>
      </c>
      <c r="AQ34" s="17">
        <f t="shared" si="3"/>
        <v>0</v>
      </c>
      <c r="AR34" s="13" t="str">
        <f t="shared" si="5"/>
        <v/>
      </c>
      <c r="AS34" s="129" t="str">
        <f t="shared" si="6"/>
        <v/>
      </c>
      <c r="AT34" s="13">
        <f t="shared" si="7"/>
        <v>0</v>
      </c>
      <c r="AU34" s="13" t="str">
        <f t="shared" si="8"/>
        <v/>
      </c>
      <c r="AV34" s="13" t="str">
        <f t="shared" si="9"/>
        <v/>
      </c>
      <c r="AW34" s="129" t="str">
        <f t="shared" si="10"/>
        <v/>
      </c>
      <c r="AX34" s="13">
        <f t="shared" si="11"/>
        <v>0</v>
      </c>
      <c r="AY34" s="13" t="str">
        <f t="shared" si="12"/>
        <v/>
      </c>
      <c r="AZ34" s="13" t="str">
        <f t="shared" si="13"/>
        <v/>
      </c>
      <c r="BA34" s="129" t="str">
        <f t="shared" si="14"/>
        <v/>
      </c>
      <c r="BB34" s="13">
        <f t="shared" si="15"/>
        <v>0</v>
      </c>
      <c r="BC34" s="13" t="str">
        <f t="shared" si="16"/>
        <v/>
      </c>
      <c r="BD34" s="13" t="str">
        <f t="shared" si="17"/>
        <v/>
      </c>
      <c r="BE34" s="129" t="str">
        <f t="shared" si="18"/>
        <v/>
      </c>
      <c r="BF34" s="13">
        <f t="shared" si="19"/>
        <v>0</v>
      </c>
      <c r="BG34" s="13" t="str">
        <f t="shared" si="20"/>
        <v/>
      </c>
      <c r="BH34" s="18" t="str">
        <f t="shared" si="21"/>
        <v/>
      </c>
      <c r="BI34" s="19"/>
      <c r="BJ34" s="19"/>
      <c r="BL34" s="94"/>
      <c r="BM34" s="94"/>
      <c r="BN34" s="94"/>
      <c r="BO34" s="94"/>
      <c r="BP34" s="94"/>
      <c r="BQ34" s="94"/>
      <c r="BR34" s="94"/>
      <c r="BS34" s="94"/>
      <c r="BT34" s="94"/>
      <c r="BU34" s="94"/>
      <c r="BV34" s="94"/>
      <c r="BW34" s="94"/>
      <c r="BX34" s="94"/>
      <c r="BY34" s="94"/>
      <c r="BZ34" s="94"/>
    </row>
    <row r="35" spans="1:78" s="20" customFormat="1" ht="15.95" customHeight="1" x14ac:dyDescent="0.2">
      <c r="A35" s="13">
        <v>30</v>
      </c>
      <c r="B35" s="212"/>
      <c r="C35" s="2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3" t="str">
        <f t="shared" si="0"/>
        <v/>
      </c>
      <c r="AN35" s="13" t="str">
        <f t="shared" si="1"/>
        <v/>
      </c>
      <c r="AO35" s="15" t="str">
        <f t="shared" si="4"/>
        <v/>
      </c>
      <c r="AP35" s="16" t="str">
        <f t="shared" si="2"/>
        <v/>
      </c>
      <c r="AQ35" s="17">
        <f t="shared" si="3"/>
        <v>0</v>
      </c>
      <c r="AR35" s="13" t="str">
        <f t="shared" si="5"/>
        <v/>
      </c>
      <c r="AS35" s="129" t="str">
        <f t="shared" si="6"/>
        <v/>
      </c>
      <c r="AT35" s="13">
        <f t="shared" si="7"/>
        <v>0</v>
      </c>
      <c r="AU35" s="13" t="str">
        <f t="shared" si="8"/>
        <v/>
      </c>
      <c r="AV35" s="13" t="str">
        <f t="shared" si="9"/>
        <v/>
      </c>
      <c r="AW35" s="129" t="str">
        <f t="shared" si="10"/>
        <v/>
      </c>
      <c r="AX35" s="13">
        <f t="shared" si="11"/>
        <v>0</v>
      </c>
      <c r="AY35" s="13" t="str">
        <f t="shared" si="12"/>
        <v/>
      </c>
      <c r="AZ35" s="13" t="str">
        <f t="shared" si="13"/>
        <v/>
      </c>
      <c r="BA35" s="129" t="str">
        <f t="shared" si="14"/>
        <v/>
      </c>
      <c r="BB35" s="13">
        <f t="shared" si="15"/>
        <v>0</v>
      </c>
      <c r="BC35" s="13" t="str">
        <f t="shared" si="16"/>
        <v/>
      </c>
      <c r="BD35" s="13" t="str">
        <f t="shared" si="17"/>
        <v/>
      </c>
      <c r="BE35" s="129" t="str">
        <f t="shared" si="18"/>
        <v/>
      </c>
      <c r="BF35" s="13">
        <f t="shared" si="19"/>
        <v>0</v>
      </c>
      <c r="BG35" s="13" t="str">
        <f t="shared" si="20"/>
        <v/>
      </c>
      <c r="BH35" s="18" t="str">
        <f t="shared" si="21"/>
        <v/>
      </c>
      <c r="BI35" s="19"/>
      <c r="BJ35" s="19"/>
      <c r="BL35" s="94"/>
      <c r="BM35" s="94"/>
      <c r="BN35" s="94"/>
      <c r="BO35" s="94"/>
      <c r="BP35" s="94"/>
      <c r="BQ35" s="94"/>
      <c r="BR35" s="94"/>
      <c r="BS35" s="94"/>
      <c r="BT35" s="94"/>
      <c r="BU35" s="94"/>
      <c r="BV35" s="94"/>
      <c r="BW35" s="94"/>
      <c r="BX35" s="94"/>
      <c r="BY35" s="94"/>
      <c r="BZ35" s="94"/>
    </row>
    <row r="36" spans="1:78" s="20" customFormat="1" ht="15.95" customHeight="1" x14ac:dyDescent="0.2">
      <c r="A36" s="13">
        <v>31</v>
      </c>
      <c r="B36" s="212"/>
      <c r="C36" s="212"/>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3" t="str">
        <f t="shared" si="0"/>
        <v/>
      </c>
      <c r="AN36" s="13" t="str">
        <f t="shared" si="1"/>
        <v/>
      </c>
      <c r="AO36" s="15" t="str">
        <f t="shared" si="4"/>
        <v/>
      </c>
      <c r="AP36" s="16" t="str">
        <f t="shared" si="2"/>
        <v/>
      </c>
      <c r="AQ36" s="17">
        <f t="shared" si="3"/>
        <v>0</v>
      </c>
      <c r="AR36" s="13" t="str">
        <f t="shared" si="5"/>
        <v/>
      </c>
      <c r="AS36" s="129" t="str">
        <f t="shared" si="6"/>
        <v/>
      </c>
      <c r="AT36" s="13">
        <f t="shared" si="7"/>
        <v>0</v>
      </c>
      <c r="AU36" s="13" t="str">
        <f t="shared" si="8"/>
        <v/>
      </c>
      <c r="AV36" s="13" t="str">
        <f t="shared" si="9"/>
        <v/>
      </c>
      <c r="AW36" s="129" t="str">
        <f t="shared" si="10"/>
        <v/>
      </c>
      <c r="AX36" s="13">
        <f t="shared" si="11"/>
        <v>0</v>
      </c>
      <c r="AY36" s="13" t="str">
        <f t="shared" si="12"/>
        <v/>
      </c>
      <c r="AZ36" s="13" t="str">
        <f t="shared" si="13"/>
        <v/>
      </c>
      <c r="BA36" s="129" t="str">
        <f t="shared" si="14"/>
        <v/>
      </c>
      <c r="BB36" s="13">
        <f t="shared" si="15"/>
        <v>0</v>
      </c>
      <c r="BC36" s="13" t="str">
        <f t="shared" si="16"/>
        <v/>
      </c>
      <c r="BD36" s="13" t="str">
        <f t="shared" si="17"/>
        <v/>
      </c>
      <c r="BE36" s="129" t="str">
        <f t="shared" si="18"/>
        <v/>
      </c>
      <c r="BF36" s="13">
        <f t="shared" si="19"/>
        <v>0</v>
      </c>
      <c r="BG36" s="13" t="str">
        <f t="shared" si="20"/>
        <v/>
      </c>
      <c r="BH36" s="18" t="str">
        <f t="shared" si="21"/>
        <v/>
      </c>
      <c r="BI36" s="19"/>
      <c r="BJ36" s="19"/>
      <c r="BL36" s="94"/>
      <c r="BM36" s="94"/>
      <c r="BN36" s="94"/>
      <c r="BO36" s="94"/>
      <c r="BP36" s="94"/>
      <c r="BQ36" s="94"/>
      <c r="BR36" s="94"/>
      <c r="BS36" s="94"/>
      <c r="BT36" s="94"/>
      <c r="BU36" s="94"/>
      <c r="BV36" s="94"/>
      <c r="BW36" s="94"/>
      <c r="BX36" s="94"/>
      <c r="BY36" s="94"/>
      <c r="BZ36" s="94"/>
    </row>
    <row r="37" spans="1:78" s="20" customFormat="1" ht="15.95" customHeight="1" x14ac:dyDescent="0.2">
      <c r="A37" s="13">
        <v>32</v>
      </c>
      <c r="B37" s="212"/>
      <c r="C37" s="21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3" t="str">
        <f t="shared" si="0"/>
        <v/>
      </c>
      <c r="AN37" s="13" t="str">
        <f t="shared" si="1"/>
        <v/>
      </c>
      <c r="AO37" s="15" t="str">
        <f t="shared" si="4"/>
        <v/>
      </c>
      <c r="AP37" s="16" t="str">
        <f t="shared" si="2"/>
        <v/>
      </c>
      <c r="AQ37" s="17">
        <f t="shared" si="3"/>
        <v>0</v>
      </c>
      <c r="AR37" s="13" t="str">
        <f t="shared" si="5"/>
        <v/>
      </c>
      <c r="AS37" s="129" t="str">
        <f t="shared" si="6"/>
        <v/>
      </c>
      <c r="AT37" s="13">
        <f t="shared" si="7"/>
        <v>0</v>
      </c>
      <c r="AU37" s="13" t="str">
        <f t="shared" si="8"/>
        <v/>
      </c>
      <c r="AV37" s="13" t="str">
        <f t="shared" si="9"/>
        <v/>
      </c>
      <c r="AW37" s="129" t="str">
        <f t="shared" si="10"/>
        <v/>
      </c>
      <c r="AX37" s="13">
        <f t="shared" si="11"/>
        <v>0</v>
      </c>
      <c r="AY37" s="13" t="str">
        <f t="shared" si="12"/>
        <v/>
      </c>
      <c r="AZ37" s="13" t="str">
        <f t="shared" si="13"/>
        <v/>
      </c>
      <c r="BA37" s="129" t="str">
        <f t="shared" si="14"/>
        <v/>
      </c>
      <c r="BB37" s="13">
        <f t="shared" si="15"/>
        <v>0</v>
      </c>
      <c r="BC37" s="13" t="str">
        <f t="shared" si="16"/>
        <v/>
      </c>
      <c r="BD37" s="13" t="str">
        <f t="shared" si="17"/>
        <v/>
      </c>
      <c r="BE37" s="129" t="str">
        <f t="shared" si="18"/>
        <v/>
      </c>
      <c r="BF37" s="13">
        <f t="shared" si="19"/>
        <v>0</v>
      </c>
      <c r="BG37" s="13" t="str">
        <f t="shared" si="20"/>
        <v/>
      </c>
      <c r="BH37" s="18" t="str">
        <f t="shared" si="21"/>
        <v/>
      </c>
      <c r="BI37" s="19"/>
      <c r="BJ37" s="19"/>
      <c r="BL37" s="94"/>
      <c r="BM37" s="94"/>
      <c r="BN37" s="94"/>
      <c r="BO37" s="94"/>
      <c r="BP37" s="94"/>
      <c r="BQ37" s="94"/>
      <c r="BR37" s="94"/>
      <c r="BS37" s="94"/>
      <c r="BT37" s="94"/>
      <c r="BU37" s="94"/>
      <c r="BV37" s="94"/>
      <c r="BW37" s="94"/>
      <c r="BX37" s="94"/>
      <c r="BY37" s="94"/>
      <c r="BZ37" s="94"/>
    </row>
    <row r="38" spans="1:78" s="20" customFormat="1" ht="15.95" customHeight="1" x14ac:dyDescent="0.2">
      <c r="A38" s="13">
        <v>33</v>
      </c>
      <c r="B38" s="212"/>
      <c r="C38" s="212"/>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3" t="str">
        <f t="shared" si="0"/>
        <v/>
      </c>
      <c r="AN38" s="13" t="str">
        <f t="shared" si="1"/>
        <v/>
      </c>
      <c r="AO38" s="15" t="str">
        <f t="shared" si="4"/>
        <v/>
      </c>
      <c r="AP38" s="16" t="str">
        <f t="shared" si="2"/>
        <v/>
      </c>
      <c r="AQ38" s="17">
        <f t="shared" si="3"/>
        <v>0</v>
      </c>
      <c r="AR38" s="13" t="str">
        <f t="shared" si="5"/>
        <v/>
      </c>
      <c r="AS38" s="129" t="str">
        <f t="shared" si="6"/>
        <v/>
      </c>
      <c r="AT38" s="13">
        <f t="shared" si="7"/>
        <v>0</v>
      </c>
      <c r="AU38" s="13" t="str">
        <f t="shared" si="8"/>
        <v/>
      </c>
      <c r="AV38" s="13" t="str">
        <f t="shared" si="9"/>
        <v/>
      </c>
      <c r="AW38" s="129" t="str">
        <f t="shared" si="10"/>
        <v/>
      </c>
      <c r="AX38" s="13">
        <f t="shared" si="11"/>
        <v>0</v>
      </c>
      <c r="AY38" s="13" t="str">
        <f t="shared" si="12"/>
        <v/>
      </c>
      <c r="AZ38" s="13" t="str">
        <f t="shared" si="13"/>
        <v/>
      </c>
      <c r="BA38" s="129" t="str">
        <f t="shared" si="14"/>
        <v/>
      </c>
      <c r="BB38" s="13">
        <f t="shared" si="15"/>
        <v>0</v>
      </c>
      <c r="BC38" s="13" t="str">
        <f t="shared" si="16"/>
        <v/>
      </c>
      <c r="BD38" s="13" t="str">
        <f t="shared" si="17"/>
        <v/>
      </c>
      <c r="BE38" s="129" t="str">
        <f t="shared" si="18"/>
        <v/>
      </c>
      <c r="BF38" s="13">
        <f t="shared" si="19"/>
        <v>0</v>
      </c>
      <c r="BG38" s="13" t="str">
        <f t="shared" si="20"/>
        <v/>
      </c>
      <c r="BH38" s="18" t="str">
        <f t="shared" si="21"/>
        <v/>
      </c>
      <c r="BI38" s="19"/>
      <c r="BJ38" s="19"/>
      <c r="BL38" s="94"/>
      <c r="BM38" s="94"/>
      <c r="BN38" s="94"/>
      <c r="BO38" s="94"/>
      <c r="BP38" s="94"/>
      <c r="BQ38" s="94"/>
      <c r="BR38" s="94"/>
      <c r="BS38" s="94"/>
      <c r="BT38" s="94"/>
      <c r="BU38" s="94"/>
      <c r="BV38" s="94"/>
      <c r="BW38" s="94"/>
      <c r="BX38" s="94"/>
      <c r="BY38" s="94"/>
      <c r="BZ38" s="94"/>
    </row>
    <row r="39" spans="1:78" s="20" customFormat="1" ht="15.95" customHeight="1" x14ac:dyDescent="0.2">
      <c r="A39" s="13">
        <v>34</v>
      </c>
      <c r="B39" s="212"/>
      <c r="C39" s="212"/>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3" t="str">
        <f t="shared" si="0"/>
        <v/>
      </c>
      <c r="AN39" s="13" t="str">
        <f t="shared" si="1"/>
        <v/>
      </c>
      <c r="AO39" s="15" t="str">
        <f t="shared" si="4"/>
        <v/>
      </c>
      <c r="AP39" s="16" t="str">
        <f t="shared" si="2"/>
        <v/>
      </c>
      <c r="AQ39" s="17">
        <f t="shared" si="3"/>
        <v>0</v>
      </c>
      <c r="AR39" s="13" t="str">
        <f t="shared" si="5"/>
        <v/>
      </c>
      <c r="AS39" s="129" t="str">
        <f t="shared" si="6"/>
        <v/>
      </c>
      <c r="AT39" s="13">
        <f t="shared" si="7"/>
        <v>0</v>
      </c>
      <c r="AU39" s="13" t="str">
        <f t="shared" si="8"/>
        <v/>
      </c>
      <c r="AV39" s="13" t="str">
        <f t="shared" si="9"/>
        <v/>
      </c>
      <c r="AW39" s="129" t="str">
        <f t="shared" si="10"/>
        <v/>
      </c>
      <c r="AX39" s="13">
        <f t="shared" si="11"/>
        <v>0</v>
      </c>
      <c r="AY39" s="13" t="str">
        <f t="shared" si="12"/>
        <v/>
      </c>
      <c r="AZ39" s="13" t="str">
        <f t="shared" si="13"/>
        <v/>
      </c>
      <c r="BA39" s="129" t="str">
        <f t="shared" si="14"/>
        <v/>
      </c>
      <c r="BB39" s="13">
        <f t="shared" si="15"/>
        <v>0</v>
      </c>
      <c r="BC39" s="13" t="str">
        <f t="shared" si="16"/>
        <v/>
      </c>
      <c r="BD39" s="13" t="str">
        <f t="shared" si="17"/>
        <v/>
      </c>
      <c r="BE39" s="129" t="str">
        <f t="shared" si="18"/>
        <v/>
      </c>
      <c r="BF39" s="13">
        <f t="shared" si="19"/>
        <v>0</v>
      </c>
      <c r="BG39" s="13" t="str">
        <f t="shared" si="20"/>
        <v/>
      </c>
      <c r="BH39" s="18" t="str">
        <f t="shared" si="21"/>
        <v/>
      </c>
      <c r="BI39" s="19"/>
      <c r="BJ39" s="19"/>
      <c r="BL39" s="94"/>
      <c r="BM39" s="94"/>
      <c r="BN39" s="94"/>
      <c r="BO39" s="94"/>
      <c r="BP39" s="94"/>
      <c r="BQ39" s="94"/>
      <c r="BR39" s="94"/>
      <c r="BS39" s="94"/>
      <c r="BT39" s="94"/>
      <c r="BU39" s="94"/>
      <c r="BV39" s="94"/>
      <c r="BW39" s="94"/>
      <c r="BX39" s="94"/>
      <c r="BY39" s="94"/>
      <c r="BZ39" s="94"/>
    </row>
    <row r="40" spans="1:78" s="20" customFormat="1" ht="15.95" customHeight="1" x14ac:dyDescent="0.2">
      <c r="A40" s="13">
        <v>35</v>
      </c>
      <c r="B40" s="212"/>
      <c r="C40" s="212"/>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3" t="str">
        <f t="shared" si="0"/>
        <v/>
      </c>
      <c r="AN40" s="13" t="str">
        <f t="shared" si="1"/>
        <v/>
      </c>
      <c r="AO40" s="15" t="str">
        <f t="shared" si="4"/>
        <v/>
      </c>
      <c r="AP40" s="162" t="str">
        <f t="shared" si="2"/>
        <v/>
      </c>
      <c r="AQ40" s="17">
        <f t="shared" si="3"/>
        <v>0</v>
      </c>
      <c r="AR40" s="13" t="str">
        <f t="shared" si="5"/>
        <v/>
      </c>
      <c r="AS40" s="129" t="str">
        <f t="shared" si="6"/>
        <v/>
      </c>
      <c r="AT40" s="13">
        <f t="shared" si="7"/>
        <v>0</v>
      </c>
      <c r="AU40" s="13" t="str">
        <f t="shared" si="8"/>
        <v/>
      </c>
      <c r="AV40" s="13" t="str">
        <f t="shared" si="9"/>
        <v/>
      </c>
      <c r="AW40" s="129" t="str">
        <f t="shared" si="10"/>
        <v/>
      </c>
      <c r="AX40" s="13">
        <f t="shared" si="11"/>
        <v>0</v>
      </c>
      <c r="AY40" s="13" t="str">
        <f t="shared" si="12"/>
        <v/>
      </c>
      <c r="AZ40" s="13" t="str">
        <f t="shared" si="13"/>
        <v/>
      </c>
      <c r="BA40" s="129" t="str">
        <f t="shared" si="14"/>
        <v/>
      </c>
      <c r="BB40" s="13">
        <f t="shared" si="15"/>
        <v>0</v>
      </c>
      <c r="BC40" s="13" t="str">
        <f t="shared" si="16"/>
        <v/>
      </c>
      <c r="BD40" s="13" t="str">
        <f t="shared" si="17"/>
        <v/>
      </c>
      <c r="BE40" s="129" t="str">
        <f t="shared" si="18"/>
        <v/>
      </c>
      <c r="BF40" s="13">
        <f t="shared" si="19"/>
        <v>0</v>
      </c>
      <c r="BG40" s="13" t="str">
        <f t="shared" si="20"/>
        <v/>
      </c>
      <c r="BH40" s="18" t="str">
        <f t="shared" si="21"/>
        <v/>
      </c>
      <c r="BI40" s="19"/>
      <c r="BJ40" s="19"/>
      <c r="BL40" s="94"/>
      <c r="BM40" s="94"/>
      <c r="BN40" s="94"/>
      <c r="BO40" s="94"/>
      <c r="BP40" s="94"/>
      <c r="BQ40" s="94"/>
      <c r="BR40" s="94"/>
      <c r="BS40" s="94"/>
      <c r="BT40" s="94"/>
      <c r="BU40" s="94"/>
      <c r="BV40" s="94"/>
      <c r="BW40" s="94"/>
      <c r="BX40" s="94"/>
      <c r="BY40" s="94"/>
      <c r="BZ40" s="94"/>
    </row>
    <row r="41" spans="1:78" s="20" customFormat="1" ht="39.950000000000003" customHeight="1" x14ac:dyDescent="0.2">
      <c r="A41" s="21">
        <f>COUNTIF(B6:B40,"")</f>
        <v>35</v>
      </c>
      <c r="B41" s="22">
        <f>35-A41</f>
        <v>0</v>
      </c>
      <c r="C41" s="6" t="s">
        <v>26</v>
      </c>
      <c r="D41" s="23">
        <f>COUNTIF(D6:D40,"0")</f>
        <v>0</v>
      </c>
      <c r="E41" s="23">
        <f t="shared" ref="E41:AL41" si="22">COUNTIF(E6:E40,"0")</f>
        <v>0</v>
      </c>
      <c r="F41" s="23">
        <f t="shared" si="22"/>
        <v>0</v>
      </c>
      <c r="G41" s="23">
        <f t="shared" si="22"/>
        <v>0</v>
      </c>
      <c r="H41" s="23">
        <f t="shared" si="22"/>
        <v>0</v>
      </c>
      <c r="I41" s="23">
        <f t="shared" si="22"/>
        <v>0</v>
      </c>
      <c r="J41" s="23">
        <f t="shared" si="22"/>
        <v>0</v>
      </c>
      <c r="K41" s="23">
        <f t="shared" si="22"/>
        <v>0</v>
      </c>
      <c r="L41" s="23">
        <f t="shared" si="22"/>
        <v>0</v>
      </c>
      <c r="M41" s="23">
        <f t="shared" si="22"/>
        <v>0</v>
      </c>
      <c r="N41" s="23">
        <f t="shared" si="22"/>
        <v>0</v>
      </c>
      <c r="O41" s="23">
        <f t="shared" si="22"/>
        <v>0</v>
      </c>
      <c r="P41" s="23">
        <f t="shared" si="22"/>
        <v>0</v>
      </c>
      <c r="Q41" s="23">
        <f t="shared" si="22"/>
        <v>0</v>
      </c>
      <c r="R41" s="23">
        <f t="shared" si="22"/>
        <v>0</v>
      </c>
      <c r="S41" s="23">
        <f t="shared" si="22"/>
        <v>0</v>
      </c>
      <c r="T41" s="23">
        <f t="shared" si="22"/>
        <v>0</v>
      </c>
      <c r="U41" s="23">
        <f t="shared" si="22"/>
        <v>0</v>
      </c>
      <c r="V41" s="23">
        <f t="shared" si="22"/>
        <v>0</v>
      </c>
      <c r="W41" s="23">
        <f t="shared" si="22"/>
        <v>0</v>
      </c>
      <c r="X41" s="23">
        <f t="shared" si="22"/>
        <v>0</v>
      </c>
      <c r="Y41" s="23">
        <f t="shared" si="22"/>
        <v>0</v>
      </c>
      <c r="Z41" s="23">
        <f t="shared" si="22"/>
        <v>0</v>
      </c>
      <c r="AA41" s="23">
        <f t="shared" si="22"/>
        <v>0</v>
      </c>
      <c r="AB41" s="23">
        <f t="shared" si="22"/>
        <v>0</v>
      </c>
      <c r="AC41" s="23">
        <f t="shared" si="22"/>
        <v>0</v>
      </c>
      <c r="AD41" s="23">
        <f t="shared" si="22"/>
        <v>0</v>
      </c>
      <c r="AE41" s="23">
        <f t="shared" si="22"/>
        <v>0</v>
      </c>
      <c r="AF41" s="23">
        <f t="shared" si="22"/>
        <v>0</v>
      </c>
      <c r="AG41" s="23">
        <f t="shared" si="22"/>
        <v>0</v>
      </c>
      <c r="AH41" s="23">
        <f t="shared" si="22"/>
        <v>0</v>
      </c>
      <c r="AI41" s="23">
        <f t="shared" si="22"/>
        <v>0</v>
      </c>
      <c r="AJ41" s="23">
        <f t="shared" si="22"/>
        <v>0</v>
      </c>
      <c r="AK41" s="23">
        <f t="shared" si="22"/>
        <v>0</v>
      </c>
      <c r="AL41" s="23">
        <f t="shared" si="22"/>
        <v>0</v>
      </c>
      <c r="AM41" s="4"/>
      <c r="AN41" s="232" t="s">
        <v>159</v>
      </c>
      <c r="AO41" s="232"/>
      <c r="AP41" s="163">
        <f>COUNTIF(AP6:AP40,"Difficulté")</f>
        <v>0</v>
      </c>
      <c r="AQ41" s="4"/>
      <c r="AR41" s="19"/>
      <c r="AS41" s="19"/>
      <c r="AT41" s="19"/>
      <c r="AU41" s="19"/>
      <c r="AV41" s="19"/>
      <c r="AW41" s="19"/>
      <c r="AX41" s="19"/>
      <c r="AY41" s="19"/>
      <c r="AZ41" s="19"/>
      <c r="BA41" s="19"/>
      <c r="BB41" s="19"/>
      <c r="BC41" s="19"/>
      <c r="BD41" s="19"/>
      <c r="BE41" s="19"/>
      <c r="BF41" s="19"/>
      <c r="BG41" s="19"/>
      <c r="BH41" s="19"/>
      <c r="BI41" s="19"/>
      <c r="BJ41" s="19"/>
      <c r="BK41" s="24"/>
      <c r="BL41" s="94"/>
      <c r="BM41" s="94"/>
      <c r="BN41" s="94"/>
      <c r="BO41" s="94"/>
      <c r="BP41" s="94"/>
      <c r="BQ41" s="94"/>
      <c r="BR41" s="94"/>
      <c r="BS41" s="94"/>
      <c r="BT41" s="94"/>
      <c r="BU41" s="94"/>
      <c r="BV41" s="94"/>
      <c r="BW41" s="94"/>
      <c r="BX41" s="94"/>
      <c r="BY41" s="94"/>
      <c r="BZ41" s="94"/>
    </row>
    <row r="42" spans="1:78" ht="39.950000000000003" customHeight="1" x14ac:dyDescent="0.2">
      <c r="A42" s="4"/>
      <c r="B42" s="4"/>
      <c r="C42" s="7" t="s">
        <v>27</v>
      </c>
      <c r="D42" s="23">
        <f>COUNTIF(D6:D40,"1")</f>
        <v>0</v>
      </c>
      <c r="E42" s="23">
        <f t="shared" ref="E42:AL42" si="23">COUNTIF(E6:E40,"1")</f>
        <v>0</v>
      </c>
      <c r="F42" s="23">
        <f t="shared" si="23"/>
        <v>0</v>
      </c>
      <c r="G42" s="23">
        <f t="shared" si="23"/>
        <v>0</v>
      </c>
      <c r="H42" s="23">
        <f t="shared" si="23"/>
        <v>0</v>
      </c>
      <c r="I42" s="23">
        <f t="shared" si="23"/>
        <v>0</v>
      </c>
      <c r="J42" s="23">
        <f t="shared" si="23"/>
        <v>0</v>
      </c>
      <c r="K42" s="23">
        <f t="shared" si="23"/>
        <v>0</v>
      </c>
      <c r="L42" s="23">
        <f t="shared" si="23"/>
        <v>0</v>
      </c>
      <c r="M42" s="23">
        <f t="shared" si="23"/>
        <v>0</v>
      </c>
      <c r="N42" s="23">
        <f t="shared" si="23"/>
        <v>0</v>
      </c>
      <c r="O42" s="23">
        <f t="shared" si="23"/>
        <v>0</v>
      </c>
      <c r="P42" s="23">
        <f t="shared" si="23"/>
        <v>0</v>
      </c>
      <c r="Q42" s="23">
        <f t="shared" si="23"/>
        <v>0</v>
      </c>
      <c r="R42" s="23">
        <f t="shared" si="23"/>
        <v>0</v>
      </c>
      <c r="S42" s="23">
        <f t="shared" si="23"/>
        <v>0</v>
      </c>
      <c r="T42" s="23">
        <f t="shared" si="23"/>
        <v>0</v>
      </c>
      <c r="U42" s="23">
        <f t="shared" si="23"/>
        <v>0</v>
      </c>
      <c r="V42" s="23">
        <f t="shared" si="23"/>
        <v>0</v>
      </c>
      <c r="W42" s="23">
        <f t="shared" si="23"/>
        <v>0</v>
      </c>
      <c r="X42" s="23">
        <f t="shared" si="23"/>
        <v>0</v>
      </c>
      <c r="Y42" s="23">
        <f t="shared" si="23"/>
        <v>0</v>
      </c>
      <c r="Z42" s="23">
        <f t="shared" si="23"/>
        <v>0</v>
      </c>
      <c r="AA42" s="23">
        <f t="shared" si="23"/>
        <v>0</v>
      </c>
      <c r="AB42" s="23">
        <f t="shared" si="23"/>
        <v>0</v>
      </c>
      <c r="AC42" s="23">
        <f t="shared" si="23"/>
        <v>0</v>
      </c>
      <c r="AD42" s="23">
        <f t="shared" si="23"/>
        <v>0</v>
      </c>
      <c r="AE42" s="23">
        <f t="shared" si="23"/>
        <v>0</v>
      </c>
      <c r="AF42" s="23">
        <f t="shared" si="23"/>
        <v>0</v>
      </c>
      <c r="AG42" s="23">
        <f t="shared" si="23"/>
        <v>0</v>
      </c>
      <c r="AH42" s="23">
        <f t="shared" si="23"/>
        <v>0</v>
      </c>
      <c r="AI42" s="23">
        <f t="shared" si="23"/>
        <v>0</v>
      </c>
      <c r="AJ42" s="23">
        <f t="shared" si="23"/>
        <v>0</v>
      </c>
      <c r="AK42" s="23">
        <f t="shared" si="23"/>
        <v>0</v>
      </c>
      <c r="AL42" s="23">
        <f t="shared" si="23"/>
        <v>0</v>
      </c>
      <c r="AM42" s="4"/>
      <c r="AN42" s="232" t="s">
        <v>160</v>
      </c>
      <c r="AO42" s="232"/>
      <c r="AP42" s="163">
        <f>AR86</f>
        <v>0</v>
      </c>
      <c r="AQ42" s="4"/>
      <c r="AR42" s="4"/>
      <c r="AS42" s="4"/>
      <c r="AT42" s="4"/>
      <c r="AU42" s="4"/>
      <c r="AV42" s="4"/>
      <c r="AW42" s="4"/>
      <c r="AX42" s="4"/>
      <c r="AY42" s="4"/>
      <c r="AZ42" s="4"/>
      <c r="BA42" s="4"/>
      <c r="BB42" s="4"/>
      <c r="BC42" s="4"/>
      <c r="BD42" s="4"/>
      <c r="BE42" s="4"/>
      <c r="BF42" s="4"/>
      <c r="BG42" s="4"/>
      <c r="BH42" s="4"/>
      <c r="BI42" s="4"/>
      <c r="BJ42" s="4"/>
      <c r="BK42" s="5"/>
      <c r="BL42" s="123"/>
      <c r="BM42" s="123"/>
      <c r="BN42" s="123"/>
      <c r="BO42" s="123"/>
      <c r="BP42" s="123"/>
      <c r="BQ42" s="123"/>
      <c r="BR42" s="123"/>
      <c r="BS42" s="123"/>
      <c r="BT42" s="123"/>
      <c r="BU42" s="123"/>
      <c r="BV42" s="123"/>
      <c r="BW42" s="123"/>
      <c r="BX42" s="123"/>
      <c r="BY42" s="123"/>
      <c r="BZ42" s="123"/>
    </row>
    <row r="43" spans="1:78" ht="50.1" customHeight="1" x14ac:dyDescent="0.2">
      <c r="A43" s="4"/>
      <c r="B43" s="4"/>
      <c r="C43" s="9" t="s">
        <v>28</v>
      </c>
      <c r="D43" s="25" t="str">
        <f>IF(D47=0,"",D42/D47)</f>
        <v/>
      </c>
      <c r="E43" s="25" t="str">
        <f t="shared" ref="E43:W43" si="24">IF(E47=0,"",E42/E47)</f>
        <v/>
      </c>
      <c r="F43" s="25" t="str">
        <f t="shared" si="24"/>
        <v/>
      </c>
      <c r="G43" s="25" t="str">
        <f t="shared" si="24"/>
        <v/>
      </c>
      <c r="H43" s="25" t="str">
        <f t="shared" si="24"/>
        <v/>
      </c>
      <c r="I43" s="25" t="str">
        <f t="shared" si="24"/>
        <v/>
      </c>
      <c r="J43" s="25" t="str">
        <f t="shared" si="24"/>
        <v/>
      </c>
      <c r="K43" s="25" t="str">
        <f t="shared" si="24"/>
        <v/>
      </c>
      <c r="L43" s="25" t="str">
        <f t="shared" si="24"/>
        <v/>
      </c>
      <c r="M43" s="25" t="str">
        <f t="shared" si="24"/>
        <v/>
      </c>
      <c r="N43" s="25" t="str">
        <f t="shared" si="24"/>
        <v/>
      </c>
      <c r="O43" s="25" t="str">
        <f t="shared" si="24"/>
        <v/>
      </c>
      <c r="P43" s="25" t="str">
        <f t="shared" si="24"/>
        <v/>
      </c>
      <c r="Q43" s="25" t="str">
        <f t="shared" si="24"/>
        <v/>
      </c>
      <c r="R43" s="25" t="str">
        <f t="shared" si="24"/>
        <v/>
      </c>
      <c r="S43" s="25" t="str">
        <f t="shared" si="24"/>
        <v/>
      </c>
      <c r="T43" s="25" t="str">
        <f t="shared" si="24"/>
        <v/>
      </c>
      <c r="U43" s="25" t="str">
        <f t="shared" si="24"/>
        <v/>
      </c>
      <c r="V43" s="25" t="str">
        <f t="shared" si="24"/>
        <v/>
      </c>
      <c r="W43" s="25" t="str">
        <f t="shared" si="24"/>
        <v/>
      </c>
      <c r="X43" s="25" t="str">
        <f t="shared" ref="X43:AL43" si="25">IF(X47=0,"",X42/X47)</f>
        <v/>
      </c>
      <c r="Y43" s="25" t="str">
        <f t="shared" si="25"/>
        <v/>
      </c>
      <c r="Z43" s="25" t="str">
        <f t="shared" si="25"/>
        <v/>
      </c>
      <c r="AA43" s="25" t="str">
        <f t="shared" si="25"/>
        <v/>
      </c>
      <c r="AB43" s="25" t="str">
        <f t="shared" si="25"/>
        <v/>
      </c>
      <c r="AC43" s="25" t="str">
        <f t="shared" si="25"/>
        <v/>
      </c>
      <c r="AD43" s="25" t="str">
        <f t="shared" si="25"/>
        <v/>
      </c>
      <c r="AE43" s="25" t="str">
        <f t="shared" si="25"/>
        <v/>
      </c>
      <c r="AF43" s="25" t="str">
        <f t="shared" si="25"/>
        <v/>
      </c>
      <c r="AG43" s="25" t="str">
        <f t="shared" si="25"/>
        <v/>
      </c>
      <c r="AH43" s="25" t="str">
        <f t="shared" si="25"/>
        <v/>
      </c>
      <c r="AI43" s="25" t="str">
        <f t="shared" si="25"/>
        <v/>
      </c>
      <c r="AJ43" s="25" t="str">
        <f t="shared" si="25"/>
        <v/>
      </c>
      <c r="AK43" s="25" t="str">
        <f t="shared" si="25"/>
        <v/>
      </c>
      <c r="AL43" s="25" t="str">
        <f t="shared" si="25"/>
        <v/>
      </c>
      <c r="AM43" s="26"/>
      <c r="AN43" s="26"/>
      <c r="AO43" s="4"/>
      <c r="AP43" s="4"/>
      <c r="AQ43" s="4"/>
      <c r="AR43" s="4"/>
      <c r="AS43" s="4"/>
      <c r="AT43" s="4"/>
      <c r="AU43" s="4"/>
      <c r="AV43" s="4"/>
      <c r="AW43" s="4"/>
      <c r="AX43" s="4"/>
      <c r="AY43" s="4"/>
      <c r="AZ43" s="4"/>
      <c r="BA43" s="4"/>
      <c r="BB43" s="4"/>
      <c r="BC43" s="4"/>
      <c r="BD43" s="4"/>
      <c r="BE43" s="4"/>
      <c r="BF43" s="4"/>
      <c r="BG43" s="4"/>
      <c r="BH43" s="4"/>
      <c r="BI43" s="4"/>
      <c r="BJ43" s="4"/>
      <c r="BK43" s="5"/>
      <c r="BL43" s="123"/>
      <c r="BM43" s="123"/>
      <c r="BN43" s="123"/>
      <c r="BO43" s="123"/>
      <c r="BP43" s="123"/>
      <c r="BQ43" s="123"/>
      <c r="BR43" s="123"/>
      <c r="BS43" s="123"/>
      <c r="BT43" s="123"/>
      <c r="BU43" s="123"/>
      <c r="BV43" s="123"/>
      <c r="BW43" s="123"/>
      <c r="BX43" s="123"/>
      <c r="BY43" s="123"/>
      <c r="BZ43" s="123"/>
    </row>
    <row r="44" spans="1:78" ht="18" x14ac:dyDescent="0.2">
      <c r="A44" s="4"/>
      <c r="B44" s="4"/>
      <c r="C44" s="27"/>
      <c r="D44" s="210" t="s">
        <v>63</v>
      </c>
      <c r="E44" s="210"/>
      <c r="F44" s="210"/>
      <c r="G44" s="210"/>
      <c r="H44" s="210"/>
      <c r="I44" s="210"/>
      <c r="J44" s="210"/>
      <c r="K44" s="210"/>
      <c r="L44" s="210"/>
      <c r="M44" s="210"/>
      <c r="N44" s="211"/>
      <c r="O44" s="211"/>
      <c r="P44" s="211"/>
      <c r="Q44" s="233" t="s">
        <v>64</v>
      </c>
      <c r="R44" s="211"/>
      <c r="S44" s="211"/>
      <c r="T44" s="211"/>
      <c r="U44" s="211"/>
      <c r="V44" s="211"/>
      <c r="W44" s="211"/>
      <c r="X44" s="211"/>
      <c r="Y44" s="234" t="s">
        <v>65</v>
      </c>
      <c r="Z44" s="211"/>
      <c r="AA44" s="211"/>
      <c r="AB44" s="211"/>
      <c r="AC44" s="211"/>
      <c r="AD44" s="211"/>
      <c r="AE44" s="211"/>
      <c r="AF44" s="211"/>
      <c r="AG44" s="211"/>
      <c r="AH44" s="201" t="s">
        <v>66</v>
      </c>
      <c r="AI44" s="201"/>
      <c r="AJ44" s="201"/>
      <c r="AK44" s="201"/>
      <c r="AL44" s="202"/>
      <c r="AM44" s="240" t="s">
        <v>178</v>
      </c>
      <c r="AN44" s="241"/>
      <c r="AO44" s="241"/>
      <c r="AP44" s="241"/>
      <c r="AQ44" s="4"/>
      <c r="AR44" s="4"/>
      <c r="AS44" s="4"/>
      <c r="AT44" s="4"/>
      <c r="AU44" s="4"/>
      <c r="AV44" s="4"/>
      <c r="AW44" s="4"/>
      <c r="AX44" s="4"/>
      <c r="AY44" s="4"/>
      <c r="AZ44" s="4"/>
      <c r="BA44" s="4"/>
      <c r="BB44" s="4"/>
      <c r="BC44" s="4"/>
      <c r="BD44" s="4"/>
      <c r="BE44" s="4"/>
      <c r="BF44" s="4"/>
      <c r="BG44" s="4"/>
      <c r="BH44" s="4"/>
      <c r="BI44" s="4"/>
      <c r="BJ44" s="4"/>
      <c r="BK44" s="5"/>
      <c r="BL44" s="123"/>
      <c r="BM44" s="123"/>
      <c r="BN44" s="123"/>
      <c r="BO44" s="123"/>
      <c r="BP44" s="123"/>
      <c r="BQ44" s="123"/>
      <c r="BR44" s="123"/>
      <c r="BS44" s="123"/>
      <c r="BT44" s="123"/>
      <c r="BU44" s="123"/>
      <c r="BV44" s="123"/>
      <c r="BW44" s="123"/>
      <c r="BX44" s="123"/>
      <c r="BY44" s="123"/>
      <c r="BZ44" s="123"/>
    </row>
    <row r="45" spans="1:78" ht="42.75" customHeight="1" x14ac:dyDescent="0.2">
      <c r="A45" s="4"/>
      <c r="B45" s="4"/>
      <c r="C45" s="150" t="s">
        <v>29</v>
      </c>
      <c r="D45" s="206" t="e">
        <f>AVERAGE(D43:P43)</f>
        <v>#DIV/0!</v>
      </c>
      <c r="E45" s="207"/>
      <c r="F45" s="207"/>
      <c r="G45" s="207"/>
      <c r="H45" s="207"/>
      <c r="I45" s="207"/>
      <c r="J45" s="207"/>
      <c r="K45" s="207"/>
      <c r="L45" s="207"/>
      <c r="M45" s="207"/>
      <c r="N45" s="207"/>
      <c r="O45" s="207"/>
      <c r="P45" s="207"/>
      <c r="Q45" s="208" t="e">
        <f>AVERAGE(Q43:X43)</f>
        <v>#DIV/0!</v>
      </c>
      <c r="R45" s="207"/>
      <c r="S45" s="207"/>
      <c r="T45" s="207"/>
      <c r="U45" s="207"/>
      <c r="V45" s="207"/>
      <c r="W45" s="207"/>
      <c r="X45" s="207"/>
      <c r="Y45" s="209" t="e">
        <f>AVERAGE(Y43:AG43)</f>
        <v>#DIV/0!</v>
      </c>
      <c r="Z45" s="207"/>
      <c r="AA45" s="207"/>
      <c r="AB45" s="207"/>
      <c r="AC45" s="207"/>
      <c r="AD45" s="207"/>
      <c r="AE45" s="207"/>
      <c r="AF45" s="207"/>
      <c r="AG45" s="207"/>
      <c r="AH45" s="203" t="e">
        <f>AVERAGE(AH43:AL43)</f>
        <v>#DIV/0!</v>
      </c>
      <c r="AI45" s="204"/>
      <c r="AJ45" s="204"/>
      <c r="AK45" s="204"/>
      <c r="AL45" s="205"/>
      <c r="AM45" s="242" t="e">
        <f>AVERAGE(D43:AL43)</f>
        <v>#DIV/0!</v>
      </c>
      <c r="AN45" s="243"/>
      <c r="AO45" s="243"/>
      <c r="AP45" s="244"/>
      <c r="AQ45" s="4"/>
      <c r="AR45" s="4"/>
      <c r="AS45" s="4"/>
      <c r="AT45" s="4"/>
      <c r="AU45" s="4"/>
      <c r="AV45" s="4"/>
      <c r="AW45" s="4"/>
      <c r="AX45" s="4"/>
      <c r="AY45" s="4"/>
      <c r="AZ45" s="4"/>
      <c r="BA45" s="4"/>
      <c r="BB45" s="4"/>
      <c r="BC45" s="4"/>
      <c r="BD45" s="4"/>
      <c r="BE45" s="4"/>
      <c r="BF45" s="4"/>
      <c r="BG45" s="4"/>
      <c r="BH45" s="4"/>
      <c r="BI45" s="4"/>
      <c r="BJ45" s="4"/>
      <c r="BK45" s="5"/>
      <c r="BL45" s="123"/>
      <c r="BM45" s="123"/>
      <c r="BN45" s="123"/>
      <c r="BO45" s="123"/>
      <c r="BP45" s="123"/>
      <c r="BQ45" s="123"/>
      <c r="BR45" s="123"/>
      <c r="BS45" s="123"/>
      <c r="BT45" s="123"/>
      <c r="BU45" s="123"/>
      <c r="BV45" s="123"/>
      <c r="BW45" s="123"/>
      <c r="BX45" s="123"/>
      <c r="BY45" s="123"/>
      <c r="BZ45" s="123"/>
    </row>
    <row r="46" spans="1:78" ht="12.75" hidden="1" customHeight="1" x14ac:dyDescent="0.2">
      <c r="C46" s="1" t="s">
        <v>30</v>
      </c>
      <c r="D46" s="1">
        <f>(COUNTIF(D6:D40,"A"))</f>
        <v>0</v>
      </c>
      <c r="E46" s="1">
        <f t="shared" ref="E46:AL46" si="26">(COUNTIF(E6:E40,"A"))</f>
        <v>0</v>
      </c>
      <c r="F46" s="1">
        <f t="shared" si="26"/>
        <v>0</v>
      </c>
      <c r="G46" s="1">
        <f t="shared" si="26"/>
        <v>0</v>
      </c>
      <c r="H46" s="1">
        <f t="shared" si="26"/>
        <v>0</v>
      </c>
      <c r="I46" s="1">
        <f t="shared" si="26"/>
        <v>0</v>
      </c>
      <c r="J46" s="1">
        <f t="shared" si="26"/>
        <v>0</v>
      </c>
      <c r="K46" s="1">
        <f t="shared" si="26"/>
        <v>0</v>
      </c>
      <c r="L46" s="1">
        <f t="shared" si="26"/>
        <v>0</v>
      </c>
      <c r="M46" s="1">
        <f t="shared" si="26"/>
        <v>0</v>
      </c>
      <c r="N46" s="1">
        <f t="shared" si="26"/>
        <v>0</v>
      </c>
      <c r="O46" s="1">
        <f t="shared" si="26"/>
        <v>0</v>
      </c>
      <c r="P46" s="1">
        <f t="shared" si="26"/>
        <v>0</v>
      </c>
      <c r="Q46" s="1">
        <f t="shared" si="26"/>
        <v>0</v>
      </c>
      <c r="R46" s="1">
        <f t="shared" si="26"/>
        <v>0</v>
      </c>
      <c r="S46" s="1">
        <f t="shared" si="26"/>
        <v>0</v>
      </c>
      <c r="T46" s="1">
        <f t="shared" si="26"/>
        <v>0</v>
      </c>
      <c r="U46" s="1">
        <f t="shared" si="26"/>
        <v>0</v>
      </c>
      <c r="V46" s="1">
        <f t="shared" si="26"/>
        <v>0</v>
      </c>
      <c r="W46" s="1">
        <f t="shared" si="26"/>
        <v>0</v>
      </c>
      <c r="X46" s="1">
        <f t="shared" si="26"/>
        <v>0</v>
      </c>
      <c r="Y46" s="1">
        <f t="shared" si="26"/>
        <v>0</v>
      </c>
      <c r="Z46" s="1">
        <f t="shared" si="26"/>
        <v>0</v>
      </c>
      <c r="AA46" s="1">
        <f t="shared" si="26"/>
        <v>0</v>
      </c>
      <c r="AB46" s="1">
        <f t="shared" si="26"/>
        <v>0</v>
      </c>
      <c r="AC46" s="1">
        <f t="shared" si="26"/>
        <v>0</v>
      </c>
      <c r="AD46" s="1">
        <f t="shared" si="26"/>
        <v>0</v>
      </c>
      <c r="AE46" s="1">
        <f t="shared" si="26"/>
        <v>0</v>
      </c>
      <c r="AF46" s="1">
        <f t="shared" si="26"/>
        <v>0</v>
      </c>
      <c r="AG46" s="1">
        <f t="shared" si="26"/>
        <v>0</v>
      </c>
      <c r="AH46" s="1">
        <f t="shared" si="26"/>
        <v>0</v>
      </c>
      <c r="AI46" s="1">
        <f t="shared" si="26"/>
        <v>0</v>
      </c>
      <c r="AJ46" s="1">
        <f t="shared" si="26"/>
        <v>0</v>
      </c>
      <c r="AK46" s="1">
        <f t="shared" si="26"/>
        <v>0</v>
      </c>
      <c r="AL46" s="1">
        <f t="shared" si="26"/>
        <v>0</v>
      </c>
      <c r="AQ46" s="230" t="s">
        <v>157</v>
      </c>
      <c r="AR46" s="231"/>
      <c r="AS46" s="231"/>
      <c r="AT46" s="231"/>
      <c r="AU46" s="231"/>
      <c r="BK46" s="4"/>
      <c r="BL46" s="123"/>
      <c r="BM46" s="123"/>
      <c r="BN46" s="123"/>
      <c r="BO46" s="123"/>
      <c r="BP46" s="123"/>
      <c r="BQ46" s="123"/>
      <c r="BR46" s="123"/>
      <c r="BS46" s="123"/>
      <c r="BT46" s="123"/>
      <c r="BU46" s="123"/>
      <c r="BV46" s="123"/>
      <c r="BW46" s="123"/>
      <c r="BX46" s="123"/>
      <c r="BY46" s="123"/>
      <c r="BZ46" s="123"/>
    </row>
    <row r="47" spans="1:78" ht="12.75" hidden="1" customHeight="1" x14ac:dyDescent="0.2">
      <c r="C47" s="1" t="s">
        <v>31</v>
      </c>
      <c r="D47" s="1">
        <f t="shared" ref="D47:W47" si="27">D41+D42</f>
        <v>0</v>
      </c>
      <c r="E47" s="1">
        <f t="shared" si="27"/>
        <v>0</v>
      </c>
      <c r="F47" s="1">
        <f t="shared" si="27"/>
        <v>0</v>
      </c>
      <c r="G47" s="1">
        <f t="shared" si="27"/>
        <v>0</v>
      </c>
      <c r="H47" s="1">
        <f t="shared" si="27"/>
        <v>0</v>
      </c>
      <c r="I47" s="1">
        <f t="shared" si="27"/>
        <v>0</v>
      </c>
      <c r="J47" s="1">
        <f t="shared" si="27"/>
        <v>0</v>
      </c>
      <c r="K47" s="1">
        <f t="shared" si="27"/>
        <v>0</v>
      </c>
      <c r="L47" s="1">
        <f t="shared" si="27"/>
        <v>0</v>
      </c>
      <c r="M47" s="1">
        <f t="shared" si="27"/>
        <v>0</v>
      </c>
      <c r="N47" s="1">
        <f t="shared" si="27"/>
        <v>0</v>
      </c>
      <c r="O47" s="1">
        <f t="shared" si="27"/>
        <v>0</v>
      </c>
      <c r="P47" s="1">
        <f t="shared" si="27"/>
        <v>0</v>
      </c>
      <c r="Q47" s="1">
        <f t="shared" si="27"/>
        <v>0</v>
      </c>
      <c r="R47" s="1">
        <f t="shared" si="27"/>
        <v>0</v>
      </c>
      <c r="S47" s="1">
        <f t="shared" si="27"/>
        <v>0</v>
      </c>
      <c r="T47" s="1">
        <f t="shared" si="27"/>
        <v>0</v>
      </c>
      <c r="U47" s="1">
        <f t="shared" si="27"/>
        <v>0</v>
      </c>
      <c r="V47" s="1">
        <f t="shared" si="27"/>
        <v>0</v>
      </c>
      <c r="W47" s="1">
        <f t="shared" si="27"/>
        <v>0</v>
      </c>
      <c r="X47" s="1">
        <f t="shared" ref="X47:AL47" si="28">X41+X42</f>
        <v>0</v>
      </c>
      <c r="Y47" s="1">
        <f t="shared" si="28"/>
        <v>0</v>
      </c>
      <c r="Z47" s="1">
        <f t="shared" si="28"/>
        <v>0</v>
      </c>
      <c r="AA47" s="1">
        <f t="shared" si="28"/>
        <v>0</v>
      </c>
      <c r="AB47" s="1">
        <f t="shared" si="28"/>
        <v>0</v>
      </c>
      <c r="AC47" s="1">
        <f t="shared" si="28"/>
        <v>0</v>
      </c>
      <c r="AD47" s="1">
        <f t="shared" si="28"/>
        <v>0</v>
      </c>
      <c r="AE47" s="1">
        <f t="shared" si="28"/>
        <v>0</v>
      </c>
      <c r="AF47" s="1">
        <f t="shared" si="28"/>
        <v>0</v>
      </c>
      <c r="AG47" s="1">
        <f t="shared" si="28"/>
        <v>0</v>
      </c>
      <c r="AH47" s="1">
        <f t="shared" si="28"/>
        <v>0</v>
      </c>
      <c r="AI47" s="1">
        <f t="shared" si="28"/>
        <v>0</v>
      </c>
      <c r="AJ47" s="1">
        <f t="shared" si="28"/>
        <v>0</v>
      </c>
      <c r="AK47" s="1">
        <f t="shared" si="28"/>
        <v>0</v>
      </c>
      <c r="AL47" s="1">
        <f t="shared" si="28"/>
        <v>0</v>
      </c>
      <c r="AQ47" s="119"/>
      <c r="AR47" s="230" t="s">
        <v>158</v>
      </c>
      <c r="AS47" s="231"/>
      <c r="AT47" s="231"/>
      <c r="AU47" s="231"/>
      <c r="AV47" s="231"/>
      <c r="AW47" s="118"/>
      <c r="AX47" s="118"/>
      <c r="AY47" s="29"/>
      <c r="AZ47" s="120"/>
      <c r="BA47" s="29"/>
      <c r="BB47" s="29"/>
      <c r="BC47" s="29"/>
      <c r="BD47" s="29"/>
      <c r="BE47" s="29"/>
      <c r="BF47" s="29"/>
      <c r="BG47" s="29"/>
      <c r="BH47" s="29"/>
      <c r="BK47" s="4"/>
      <c r="BL47" s="123"/>
      <c r="BM47" s="123"/>
      <c r="BN47" s="123"/>
      <c r="BO47" s="123"/>
      <c r="BP47" s="123"/>
      <c r="BQ47" s="123"/>
      <c r="BR47" s="123"/>
      <c r="BS47" s="123"/>
      <c r="BT47" s="123"/>
      <c r="BU47" s="123"/>
      <c r="BV47" s="123"/>
      <c r="BW47" s="123"/>
      <c r="BX47" s="123"/>
      <c r="BY47" s="123"/>
      <c r="BZ47" s="123"/>
    </row>
    <row r="48" spans="1:78" ht="12.75" hidden="1" customHeight="1" x14ac:dyDescent="0.2">
      <c r="C48" s="30" t="s">
        <v>32</v>
      </c>
      <c r="D48" s="13" t="str">
        <f>IF(D43="","",IF(D43&gt;80%,1,""))</f>
        <v/>
      </c>
      <c r="E48" s="13" t="str">
        <f t="shared" ref="E48:AL48" si="29">IF(E43="","",IF(E43&gt;80%,1,""))</f>
        <v/>
      </c>
      <c r="F48" s="13" t="str">
        <f t="shared" si="29"/>
        <v/>
      </c>
      <c r="G48" s="13" t="str">
        <f t="shared" si="29"/>
        <v/>
      </c>
      <c r="H48" s="13" t="str">
        <f t="shared" si="29"/>
        <v/>
      </c>
      <c r="I48" s="13" t="str">
        <f t="shared" si="29"/>
        <v/>
      </c>
      <c r="J48" s="13" t="str">
        <f t="shared" si="29"/>
        <v/>
      </c>
      <c r="K48" s="13" t="str">
        <f t="shared" si="29"/>
        <v/>
      </c>
      <c r="L48" s="13" t="str">
        <f t="shared" si="29"/>
        <v/>
      </c>
      <c r="M48" s="13" t="str">
        <f t="shared" si="29"/>
        <v/>
      </c>
      <c r="N48" s="13" t="str">
        <f t="shared" si="29"/>
        <v/>
      </c>
      <c r="O48" s="13" t="str">
        <f t="shared" si="29"/>
        <v/>
      </c>
      <c r="P48" s="13" t="str">
        <f t="shared" si="29"/>
        <v/>
      </c>
      <c r="Q48" s="13" t="str">
        <f t="shared" si="29"/>
        <v/>
      </c>
      <c r="R48" s="13" t="str">
        <f t="shared" si="29"/>
        <v/>
      </c>
      <c r="S48" s="13" t="str">
        <f t="shared" si="29"/>
        <v/>
      </c>
      <c r="T48" s="13" t="str">
        <f t="shared" si="29"/>
        <v/>
      </c>
      <c r="U48" s="13" t="str">
        <f t="shared" si="29"/>
        <v/>
      </c>
      <c r="V48" s="13" t="str">
        <f t="shared" si="29"/>
        <v/>
      </c>
      <c r="W48" s="13" t="str">
        <f t="shared" si="29"/>
        <v/>
      </c>
      <c r="X48" s="13" t="str">
        <f t="shared" si="29"/>
        <v/>
      </c>
      <c r="Y48" s="13" t="str">
        <f t="shared" si="29"/>
        <v/>
      </c>
      <c r="Z48" s="13" t="str">
        <f t="shared" si="29"/>
        <v/>
      </c>
      <c r="AA48" s="13" t="str">
        <f t="shared" si="29"/>
        <v/>
      </c>
      <c r="AB48" s="13" t="str">
        <f t="shared" si="29"/>
        <v/>
      </c>
      <c r="AC48" s="13" t="str">
        <f t="shared" si="29"/>
        <v/>
      </c>
      <c r="AD48" s="13" t="str">
        <f t="shared" si="29"/>
        <v/>
      </c>
      <c r="AE48" s="13" t="str">
        <f t="shared" si="29"/>
        <v/>
      </c>
      <c r="AF48" s="13" t="str">
        <f t="shared" si="29"/>
        <v/>
      </c>
      <c r="AG48" s="13" t="str">
        <f t="shared" si="29"/>
        <v/>
      </c>
      <c r="AH48" s="13" t="str">
        <f t="shared" si="29"/>
        <v/>
      </c>
      <c r="AI48" s="13" t="str">
        <f t="shared" si="29"/>
        <v/>
      </c>
      <c r="AJ48" s="13" t="str">
        <f t="shared" si="29"/>
        <v/>
      </c>
      <c r="AK48" s="13" t="str">
        <f t="shared" si="29"/>
        <v/>
      </c>
      <c r="AL48" s="13" t="str">
        <f t="shared" si="29"/>
        <v/>
      </c>
      <c r="AM48" s="37"/>
      <c r="AN48" s="37"/>
      <c r="AO48" s="37"/>
      <c r="AQ48" s="31">
        <f>2/3*SUM(D48:AL48)</f>
        <v>0</v>
      </c>
      <c r="AR48" s="13">
        <f>SUM(D48:AL48)</f>
        <v>0</v>
      </c>
      <c r="AT48" s="121"/>
      <c r="AU48" s="121"/>
      <c r="AV48" s="121"/>
      <c r="AW48" s="121"/>
      <c r="AX48" s="121"/>
      <c r="AY48" s="32"/>
      <c r="AZ48" s="32"/>
      <c r="BA48" s="32"/>
      <c r="BB48" s="32"/>
      <c r="BC48" s="32"/>
      <c r="BD48" s="32"/>
      <c r="BE48" s="32"/>
      <c r="BF48" s="32"/>
      <c r="BG48" s="32"/>
      <c r="BH48" s="32"/>
      <c r="BK48" s="4"/>
      <c r="BL48" s="123"/>
      <c r="BM48" s="123"/>
      <c r="BN48" s="123"/>
      <c r="BO48" s="123"/>
      <c r="BP48" s="123"/>
      <c r="BQ48" s="123"/>
      <c r="BR48" s="123"/>
      <c r="BS48" s="123"/>
      <c r="BT48" s="123"/>
      <c r="BU48" s="123"/>
      <c r="BV48" s="123"/>
      <c r="BW48" s="123"/>
      <c r="BX48" s="123"/>
      <c r="BY48" s="123"/>
      <c r="BZ48" s="123"/>
    </row>
    <row r="49" spans="1:78" hidden="1" x14ac:dyDescent="0.2">
      <c r="AT49" s="32"/>
      <c r="AU49" s="32"/>
      <c r="AV49" s="32"/>
      <c r="AW49" s="32"/>
      <c r="AX49" s="32"/>
      <c r="AY49" s="32"/>
      <c r="AZ49" s="32"/>
      <c r="BA49" s="32"/>
      <c r="BB49" s="32"/>
      <c r="BC49" s="32"/>
      <c r="BD49" s="32"/>
      <c r="BE49" s="32"/>
      <c r="BF49" s="32"/>
      <c r="BG49" s="32"/>
      <c r="BH49" s="32"/>
      <c r="BK49" s="4"/>
      <c r="BL49" s="123"/>
      <c r="BM49" s="123"/>
      <c r="BN49" s="123"/>
      <c r="BO49" s="123"/>
      <c r="BP49" s="123"/>
      <c r="BQ49" s="123"/>
      <c r="BR49" s="123"/>
      <c r="BS49" s="123"/>
      <c r="BT49" s="123"/>
      <c r="BU49" s="123"/>
      <c r="BV49" s="123"/>
      <c r="BW49" s="123"/>
      <c r="BX49" s="123"/>
      <c r="BY49" s="123"/>
      <c r="BZ49" s="123"/>
    </row>
    <row r="50" spans="1:78" hidden="1" x14ac:dyDescent="0.2">
      <c r="B50" s="1" t="s">
        <v>33</v>
      </c>
      <c r="C50" s="1" t="s">
        <v>34</v>
      </c>
      <c r="AM50" s="1" t="s">
        <v>161</v>
      </c>
      <c r="AN50" s="1" t="s">
        <v>162</v>
      </c>
      <c r="AO50" s="1" t="s">
        <v>163</v>
      </c>
      <c r="AP50" s="167" t="s">
        <v>164</v>
      </c>
      <c r="AT50" s="28"/>
      <c r="AU50" s="28"/>
      <c r="AV50" s="28"/>
      <c r="AW50" s="28"/>
      <c r="AX50" s="28"/>
      <c r="AY50" s="28"/>
      <c r="AZ50" s="33"/>
      <c r="BA50" s="32"/>
      <c r="BB50" s="32"/>
      <c r="BC50" s="32"/>
      <c r="BD50" s="32"/>
      <c r="BE50" s="32"/>
      <c r="BF50" s="32"/>
      <c r="BG50" s="32"/>
      <c r="BH50" s="32"/>
      <c r="BK50" s="4"/>
      <c r="BL50" s="123"/>
      <c r="BM50" s="123"/>
      <c r="BN50" s="123"/>
      <c r="BO50" s="123"/>
      <c r="BP50" s="123"/>
      <c r="BQ50" s="123"/>
      <c r="BR50" s="123"/>
      <c r="BS50" s="123"/>
      <c r="BT50" s="123"/>
      <c r="BU50" s="123"/>
      <c r="BV50" s="123"/>
      <c r="BW50" s="123"/>
      <c r="BX50" s="123"/>
      <c r="BY50" s="123"/>
      <c r="BZ50" s="123"/>
    </row>
    <row r="51" spans="1:78" hidden="1" x14ac:dyDescent="0.2">
      <c r="A51" s="34">
        <f t="shared" ref="A51:A85" si="30">A6</f>
        <v>1</v>
      </c>
      <c r="B51" s="200" t="str">
        <f t="shared" ref="B51:B85" si="31">IF(B6="","",B6)</f>
        <v/>
      </c>
      <c r="C51" s="200"/>
      <c r="D51" s="34" t="str">
        <f>IF(D$48="","",D6)</f>
        <v/>
      </c>
      <c r="E51" s="34" t="str">
        <f t="shared" ref="E51:AL51" si="32">IF(E$48="","",E6)</f>
        <v/>
      </c>
      <c r="F51" s="34" t="str">
        <f t="shared" si="32"/>
        <v/>
      </c>
      <c r="G51" s="34" t="str">
        <f t="shared" si="32"/>
        <v/>
      </c>
      <c r="H51" s="34" t="str">
        <f t="shared" si="32"/>
        <v/>
      </c>
      <c r="I51" s="34" t="str">
        <f t="shared" si="32"/>
        <v/>
      </c>
      <c r="J51" s="34" t="str">
        <f t="shared" si="32"/>
        <v/>
      </c>
      <c r="K51" s="34" t="str">
        <f t="shared" si="32"/>
        <v/>
      </c>
      <c r="L51" s="34" t="str">
        <f t="shared" si="32"/>
        <v/>
      </c>
      <c r="M51" s="34" t="str">
        <f t="shared" si="32"/>
        <v/>
      </c>
      <c r="N51" s="34" t="str">
        <f t="shared" si="32"/>
        <v/>
      </c>
      <c r="O51" s="34" t="str">
        <f t="shared" si="32"/>
        <v/>
      </c>
      <c r="P51" s="34" t="str">
        <f t="shared" si="32"/>
        <v/>
      </c>
      <c r="Q51" s="34" t="str">
        <f t="shared" si="32"/>
        <v/>
      </c>
      <c r="R51" s="34" t="str">
        <f t="shared" si="32"/>
        <v/>
      </c>
      <c r="S51" s="34" t="str">
        <f t="shared" si="32"/>
        <v/>
      </c>
      <c r="T51" s="34" t="str">
        <f t="shared" si="32"/>
        <v/>
      </c>
      <c r="U51" s="34" t="str">
        <f t="shared" si="32"/>
        <v/>
      </c>
      <c r="V51" s="34" t="str">
        <f t="shared" si="32"/>
        <v/>
      </c>
      <c r="W51" s="34" t="str">
        <f t="shared" si="32"/>
        <v/>
      </c>
      <c r="X51" s="34" t="str">
        <f t="shared" si="32"/>
        <v/>
      </c>
      <c r="Y51" s="34" t="str">
        <f t="shared" si="32"/>
        <v/>
      </c>
      <c r="Z51" s="34" t="str">
        <f t="shared" si="32"/>
        <v/>
      </c>
      <c r="AA51" s="34" t="str">
        <f t="shared" si="32"/>
        <v/>
      </c>
      <c r="AB51" s="34" t="str">
        <f t="shared" si="32"/>
        <v/>
      </c>
      <c r="AC51" s="34" t="str">
        <f t="shared" si="32"/>
        <v/>
      </c>
      <c r="AD51" s="34" t="str">
        <f t="shared" si="32"/>
        <v/>
      </c>
      <c r="AE51" s="34" t="str">
        <f t="shared" si="32"/>
        <v/>
      </c>
      <c r="AF51" s="34" t="str">
        <f t="shared" si="32"/>
        <v/>
      </c>
      <c r="AG51" s="34" t="str">
        <f t="shared" si="32"/>
        <v/>
      </c>
      <c r="AH51" s="34" t="str">
        <f t="shared" si="32"/>
        <v/>
      </c>
      <c r="AI51" s="34" t="str">
        <f t="shared" si="32"/>
        <v/>
      </c>
      <c r="AJ51" s="34" t="str">
        <f t="shared" si="32"/>
        <v/>
      </c>
      <c r="AK51" s="34" t="str">
        <f t="shared" si="32"/>
        <v/>
      </c>
      <c r="AL51" s="34" t="str">
        <f t="shared" si="32"/>
        <v/>
      </c>
      <c r="AM51" s="32">
        <f>COUNTIF(D51:AL51,"A")</f>
        <v>0</v>
      </c>
      <c r="AN51" s="32">
        <f>COUNTIF(D51:AL51,1)</f>
        <v>0</v>
      </c>
      <c r="AO51" s="32">
        <f>COUNTIF(D51:AL51,0)</f>
        <v>0</v>
      </c>
      <c r="AP51" s="1">
        <f>1/3*(AN51+AO51)</f>
        <v>0</v>
      </c>
      <c r="AQ51" s="35">
        <f t="shared" ref="AQ51:AQ85" si="33">SUM(D51:AL51)</f>
        <v>0</v>
      </c>
      <c r="AR51" s="34" t="str">
        <f>IF($B51="","",IF($AO51&gt;$AP51,"OUI","Non"))</f>
        <v/>
      </c>
      <c r="AT51" s="32"/>
      <c r="AU51" s="32"/>
      <c r="AV51" s="32"/>
      <c r="AW51" s="32"/>
      <c r="AX51" s="32"/>
      <c r="AY51" s="32"/>
      <c r="AZ51" s="32"/>
      <c r="BA51" s="32"/>
      <c r="BB51" s="32"/>
      <c r="BC51" s="32"/>
      <c r="BD51" s="32"/>
      <c r="BE51" s="32"/>
      <c r="BF51" s="32"/>
      <c r="BG51" s="32"/>
      <c r="BH51" s="32"/>
      <c r="BK51" s="4"/>
      <c r="BL51" s="123"/>
      <c r="BM51" s="123"/>
      <c r="BN51" s="123"/>
      <c r="BO51" s="123"/>
      <c r="BP51" s="123"/>
      <c r="BQ51" s="123"/>
      <c r="BR51" s="123"/>
      <c r="BS51" s="123"/>
      <c r="BT51" s="123"/>
      <c r="BU51" s="123"/>
      <c r="BV51" s="123"/>
      <c r="BW51" s="123"/>
      <c r="BX51" s="123"/>
      <c r="BY51" s="123"/>
      <c r="BZ51" s="123"/>
    </row>
    <row r="52" spans="1:78" hidden="1" x14ac:dyDescent="0.2">
      <c r="A52" s="34">
        <f t="shared" si="30"/>
        <v>2</v>
      </c>
      <c r="B52" s="200" t="str">
        <f t="shared" si="31"/>
        <v/>
      </c>
      <c r="C52" s="200"/>
      <c r="D52" s="34" t="str">
        <f t="shared" ref="D52:AL52" si="34">IF(D$48="","",D7)</f>
        <v/>
      </c>
      <c r="E52" s="34" t="str">
        <f t="shared" si="34"/>
        <v/>
      </c>
      <c r="F52" s="34" t="str">
        <f t="shared" si="34"/>
        <v/>
      </c>
      <c r="G52" s="34" t="str">
        <f t="shared" si="34"/>
        <v/>
      </c>
      <c r="H52" s="34" t="str">
        <f t="shared" si="34"/>
        <v/>
      </c>
      <c r="I52" s="34" t="str">
        <f t="shared" si="34"/>
        <v/>
      </c>
      <c r="J52" s="34" t="str">
        <f t="shared" si="34"/>
        <v/>
      </c>
      <c r="K52" s="34" t="str">
        <f t="shared" si="34"/>
        <v/>
      </c>
      <c r="L52" s="34" t="str">
        <f t="shared" si="34"/>
        <v/>
      </c>
      <c r="M52" s="34" t="str">
        <f t="shared" si="34"/>
        <v/>
      </c>
      <c r="N52" s="34" t="str">
        <f t="shared" si="34"/>
        <v/>
      </c>
      <c r="O52" s="34" t="str">
        <f t="shared" si="34"/>
        <v/>
      </c>
      <c r="P52" s="34" t="str">
        <f t="shared" si="34"/>
        <v/>
      </c>
      <c r="Q52" s="34" t="str">
        <f t="shared" si="34"/>
        <v/>
      </c>
      <c r="R52" s="34" t="str">
        <f t="shared" si="34"/>
        <v/>
      </c>
      <c r="S52" s="34" t="str">
        <f t="shared" si="34"/>
        <v/>
      </c>
      <c r="T52" s="34" t="str">
        <f t="shared" si="34"/>
        <v/>
      </c>
      <c r="U52" s="34" t="str">
        <f t="shared" si="34"/>
        <v/>
      </c>
      <c r="V52" s="34" t="str">
        <f t="shared" si="34"/>
        <v/>
      </c>
      <c r="W52" s="34" t="str">
        <f t="shared" si="34"/>
        <v/>
      </c>
      <c r="X52" s="34" t="str">
        <f t="shared" si="34"/>
        <v/>
      </c>
      <c r="Y52" s="34" t="str">
        <f t="shared" si="34"/>
        <v/>
      </c>
      <c r="Z52" s="34" t="str">
        <f t="shared" si="34"/>
        <v/>
      </c>
      <c r="AA52" s="34" t="str">
        <f t="shared" si="34"/>
        <v/>
      </c>
      <c r="AB52" s="34" t="str">
        <f t="shared" si="34"/>
        <v/>
      </c>
      <c r="AC52" s="34" t="str">
        <f t="shared" si="34"/>
        <v/>
      </c>
      <c r="AD52" s="34" t="str">
        <f t="shared" si="34"/>
        <v/>
      </c>
      <c r="AE52" s="34" t="str">
        <f t="shared" si="34"/>
        <v/>
      </c>
      <c r="AF52" s="34" t="str">
        <f t="shared" si="34"/>
        <v/>
      </c>
      <c r="AG52" s="34" t="str">
        <f t="shared" si="34"/>
        <v/>
      </c>
      <c r="AH52" s="34" t="str">
        <f t="shared" si="34"/>
        <v/>
      </c>
      <c r="AI52" s="34" t="str">
        <f t="shared" si="34"/>
        <v/>
      </c>
      <c r="AJ52" s="34" t="str">
        <f t="shared" si="34"/>
        <v/>
      </c>
      <c r="AK52" s="34" t="str">
        <f t="shared" si="34"/>
        <v/>
      </c>
      <c r="AL52" s="34" t="str">
        <f t="shared" si="34"/>
        <v/>
      </c>
      <c r="AM52" s="32">
        <f t="shared" ref="AM52:AM85" si="35">COUNTIF(D52:AL52,"A")</f>
        <v>0</v>
      </c>
      <c r="AN52" s="32">
        <f t="shared" ref="AN52:AN85" si="36">COUNTIF(D52:AL52,1)</f>
        <v>0</v>
      </c>
      <c r="AO52" s="32">
        <f t="shared" ref="AO52:AO85" si="37">COUNTIF(D52:AL52,0)</f>
        <v>0</v>
      </c>
      <c r="AP52" s="1">
        <f t="shared" ref="AP52:AP85" si="38">1/3*(AN52+AO52)</f>
        <v>0</v>
      </c>
      <c r="AQ52" s="35">
        <f t="shared" si="33"/>
        <v>0</v>
      </c>
      <c r="AR52" s="34" t="str">
        <f t="shared" ref="AR52:AR85" si="39">IF($B52="","",IF($AO52&gt;$AP52,"OUI","Non"))</f>
        <v/>
      </c>
      <c r="AT52" s="32"/>
      <c r="AU52" s="32"/>
      <c r="AV52" s="32"/>
      <c r="AW52" s="32"/>
      <c r="AX52" s="32"/>
      <c r="AY52" s="32"/>
      <c r="AZ52" s="32"/>
      <c r="BA52" s="32"/>
      <c r="BB52" s="32"/>
      <c r="BC52" s="32"/>
      <c r="BD52" s="32"/>
      <c r="BE52" s="32"/>
      <c r="BF52" s="32"/>
      <c r="BG52" s="32"/>
      <c r="BH52" s="32"/>
      <c r="BK52" s="4"/>
      <c r="BL52" s="123"/>
      <c r="BM52" s="123"/>
      <c r="BN52" s="123"/>
      <c r="BO52" s="123"/>
      <c r="BP52" s="123"/>
      <c r="BQ52" s="123"/>
      <c r="BR52" s="123"/>
      <c r="BS52" s="123"/>
      <c r="BT52" s="123"/>
      <c r="BU52" s="123"/>
      <c r="BV52" s="123"/>
      <c r="BW52" s="123"/>
      <c r="BX52" s="123"/>
      <c r="BY52" s="123"/>
      <c r="BZ52" s="123"/>
    </row>
    <row r="53" spans="1:78" hidden="1" x14ac:dyDescent="0.2">
      <c r="A53" s="34">
        <f t="shared" si="30"/>
        <v>3</v>
      </c>
      <c r="B53" s="200" t="str">
        <f t="shared" si="31"/>
        <v/>
      </c>
      <c r="C53" s="200"/>
      <c r="D53" s="34" t="str">
        <f t="shared" ref="D53:AL53" si="40">IF(D$48="","",D8)</f>
        <v/>
      </c>
      <c r="E53" s="34" t="str">
        <f t="shared" si="40"/>
        <v/>
      </c>
      <c r="F53" s="34" t="str">
        <f t="shared" si="40"/>
        <v/>
      </c>
      <c r="G53" s="34" t="str">
        <f t="shared" si="40"/>
        <v/>
      </c>
      <c r="H53" s="34" t="str">
        <f t="shared" si="40"/>
        <v/>
      </c>
      <c r="I53" s="34" t="str">
        <f t="shared" si="40"/>
        <v/>
      </c>
      <c r="J53" s="34" t="str">
        <f t="shared" si="40"/>
        <v/>
      </c>
      <c r="K53" s="34" t="str">
        <f t="shared" si="40"/>
        <v/>
      </c>
      <c r="L53" s="34" t="str">
        <f t="shared" si="40"/>
        <v/>
      </c>
      <c r="M53" s="34" t="str">
        <f t="shared" si="40"/>
        <v/>
      </c>
      <c r="N53" s="34" t="str">
        <f t="shared" si="40"/>
        <v/>
      </c>
      <c r="O53" s="34" t="str">
        <f t="shared" si="40"/>
        <v/>
      </c>
      <c r="P53" s="34" t="str">
        <f t="shared" si="40"/>
        <v/>
      </c>
      <c r="Q53" s="34" t="str">
        <f t="shared" si="40"/>
        <v/>
      </c>
      <c r="R53" s="34" t="str">
        <f t="shared" si="40"/>
        <v/>
      </c>
      <c r="S53" s="34" t="str">
        <f t="shared" si="40"/>
        <v/>
      </c>
      <c r="T53" s="34" t="str">
        <f t="shared" si="40"/>
        <v/>
      </c>
      <c r="U53" s="34" t="str">
        <f t="shared" si="40"/>
        <v/>
      </c>
      <c r="V53" s="34" t="str">
        <f t="shared" si="40"/>
        <v/>
      </c>
      <c r="W53" s="34" t="str">
        <f t="shared" si="40"/>
        <v/>
      </c>
      <c r="X53" s="34" t="str">
        <f t="shared" si="40"/>
        <v/>
      </c>
      <c r="Y53" s="34" t="str">
        <f t="shared" si="40"/>
        <v/>
      </c>
      <c r="Z53" s="34" t="str">
        <f t="shared" si="40"/>
        <v/>
      </c>
      <c r="AA53" s="34" t="str">
        <f t="shared" si="40"/>
        <v/>
      </c>
      <c r="AB53" s="34" t="str">
        <f t="shared" si="40"/>
        <v/>
      </c>
      <c r="AC53" s="34" t="str">
        <f t="shared" si="40"/>
        <v/>
      </c>
      <c r="AD53" s="34" t="str">
        <f t="shared" si="40"/>
        <v/>
      </c>
      <c r="AE53" s="34" t="str">
        <f t="shared" si="40"/>
        <v/>
      </c>
      <c r="AF53" s="34" t="str">
        <f t="shared" si="40"/>
        <v/>
      </c>
      <c r="AG53" s="34" t="str">
        <f t="shared" si="40"/>
        <v/>
      </c>
      <c r="AH53" s="34" t="str">
        <f t="shared" si="40"/>
        <v/>
      </c>
      <c r="AI53" s="34" t="str">
        <f t="shared" si="40"/>
        <v/>
      </c>
      <c r="AJ53" s="34" t="str">
        <f t="shared" si="40"/>
        <v/>
      </c>
      <c r="AK53" s="34" t="str">
        <f t="shared" si="40"/>
        <v/>
      </c>
      <c r="AL53" s="34" t="str">
        <f t="shared" si="40"/>
        <v/>
      </c>
      <c r="AM53" s="32">
        <f t="shared" si="35"/>
        <v>0</v>
      </c>
      <c r="AN53" s="32">
        <f t="shared" si="36"/>
        <v>0</v>
      </c>
      <c r="AO53" s="32">
        <f t="shared" si="37"/>
        <v>0</v>
      </c>
      <c r="AP53" s="1">
        <f t="shared" si="38"/>
        <v>0</v>
      </c>
      <c r="AQ53" s="35">
        <f t="shared" si="33"/>
        <v>0</v>
      </c>
      <c r="AR53" s="34" t="str">
        <f t="shared" si="39"/>
        <v/>
      </c>
      <c r="AT53" s="32"/>
      <c r="AU53" s="32"/>
      <c r="AV53" s="32"/>
      <c r="AW53" s="32"/>
      <c r="AX53" s="32"/>
      <c r="AY53" s="32"/>
      <c r="AZ53" s="32"/>
      <c r="BA53" s="32"/>
      <c r="BB53" s="32"/>
      <c r="BC53" s="32"/>
      <c r="BD53" s="32"/>
      <c r="BE53" s="32"/>
      <c r="BF53" s="32"/>
      <c r="BG53" s="32"/>
      <c r="BH53" s="32"/>
      <c r="BK53" s="4"/>
      <c r="BL53" s="123"/>
      <c r="BM53" s="123"/>
      <c r="BN53" s="123"/>
      <c r="BO53" s="123"/>
      <c r="BP53" s="123"/>
      <c r="BQ53" s="123"/>
      <c r="BR53" s="123"/>
      <c r="BS53" s="123"/>
      <c r="BT53" s="123"/>
      <c r="BU53" s="123"/>
      <c r="BV53" s="123"/>
      <c r="BW53" s="123"/>
      <c r="BX53" s="123"/>
      <c r="BY53" s="123"/>
      <c r="BZ53" s="123"/>
    </row>
    <row r="54" spans="1:78" hidden="1" x14ac:dyDescent="0.2">
      <c r="A54" s="34">
        <f t="shared" si="30"/>
        <v>4</v>
      </c>
      <c r="B54" s="200" t="str">
        <f t="shared" si="31"/>
        <v/>
      </c>
      <c r="C54" s="200"/>
      <c r="D54" s="34" t="str">
        <f t="shared" ref="D54:AL54" si="41">IF(D$48="","",D9)</f>
        <v/>
      </c>
      <c r="E54" s="34" t="str">
        <f t="shared" si="41"/>
        <v/>
      </c>
      <c r="F54" s="34" t="str">
        <f t="shared" si="41"/>
        <v/>
      </c>
      <c r="G54" s="34" t="str">
        <f t="shared" si="41"/>
        <v/>
      </c>
      <c r="H54" s="34" t="str">
        <f t="shared" si="41"/>
        <v/>
      </c>
      <c r="I54" s="34" t="str">
        <f t="shared" si="41"/>
        <v/>
      </c>
      <c r="J54" s="34" t="str">
        <f t="shared" si="41"/>
        <v/>
      </c>
      <c r="K54" s="34" t="str">
        <f t="shared" si="41"/>
        <v/>
      </c>
      <c r="L54" s="34" t="str">
        <f t="shared" si="41"/>
        <v/>
      </c>
      <c r="M54" s="34" t="str">
        <f t="shared" si="41"/>
        <v/>
      </c>
      <c r="N54" s="34" t="str">
        <f t="shared" si="41"/>
        <v/>
      </c>
      <c r="O54" s="34" t="str">
        <f t="shared" si="41"/>
        <v/>
      </c>
      <c r="P54" s="34" t="str">
        <f t="shared" si="41"/>
        <v/>
      </c>
      <c r="Q54" s="34" t="str">
        <f t="shared" si="41"/>
        <v/>
      </c>
      <c r="R54" s="34" t="str">
        <f t="shared" si="41"/>
        <v/>
      </c>
      <c r="S54" s="34" t="str">
        <f t="shared" si="41"/>
        <v/>
      </c>
      <c r="T54" s="34" t="str">
        <f t="shared" si="41"/>
        <v/>
      </c>
      <c r="U54" s="34" t="str">
        <f t="shared" si="41"/>
        <v/>
      </c>
      <c r="V54" s="34" t="str">
        <f t="shared" si="41"/>
        <v/>
      </c>
      <c r="W54" s="34" t="str">
        <f t="shared" si="41"/>
        <v/>
      </c>
      <c r="X54" s="34" t="str">
        <f t="shared" si="41"/>
        <v/>
      </c>
      <c r="Y54" s="34" t="str">
        <f t="shared" si="41"/>
        <v/>
      </c>
      <c r="Z54" s="34" t="str">
        <f t="shared" si="41"/>
        <v/>
      </c>
      <c r="AA54" s="34" t="str">
        <f t="shared" si="41"/>
        <v/>
      </c>
      <c r="AB54" s="34" t="str">
        <f t="shared" si="41"/>
        <v/>
      </c>
      <c r="AC54" s="34" t="str">
        <f t="shared" si="41"/>
        <v/>
      </c>
      <c r="AD54" s="34" t="str">
        <f t="shared" si="41"/>
        <v/>
      </c>
      <c r="AE54" s="34" t="str">
        <f t="shared" si="41"/>
        <v/>
      </c>
      <c r="AF54" s="34" t="str">
        <f t="shared" si="41"/>
        <v/>
      </c>
      <c r="AG54" s="34" t="str">
        <f t="shared" si="41"/>
        <v/>
      </c>
      <c r="AH54" s="34" t="str">
        <f t="shared" si="41"/>
        <v/>
      </c>
      <c r="AI54" s="34" t="str">
        <f t="shared" si="41"/>
        <v/>
      </c>
      <c r="AJ54" s="34" t="str">
        <f t="shared" si="41"/>
        <v/>
      </c>
      <c r="AK54" s="34" t="str">
        <f t="shared" si="41"/>
        <v/>
      </c>
      <c r="AL54" s="34" t="str">
        <f t="shared" si="41"/>
        <v/>
      </c>
      <c r="AM54" s="32">
        <f t="shared" si="35"/>
        <v>0</v>
      </c>
      <c r="AN54" s="32">
        <f t="shared" si="36"/>
        <v>0</v>
      </c>
      <c r="AO54" s="32">
        <f t="shared" si="37"/>
        <v>0</v>
      </c>
      <c r="AP54" s="1">
        <f t="shared" si="38"/>
        <v>0</v>
      </c>
      <c r="AQ54" s="35">
        <f t="shared" si="33"/>
        <v>0</v>
      </c>
      <c r="AR54" s="34" t="str">
        <f t="shared" si="39"/>
        <v/>
      </c>
      <c r="AT54" s="32"/>
      <c r="AU54" s="32"/>
      <c r="AV54" s="32"/>
      <c r="AW54" s="32"/>
      <c r="AX54" s="32"/>
      <c r="AY54" s="32"/>
      <c r="AZ54" s="32"/>
      <c r="BA54" s="32"/>
      <c r="BB54" s="32"/>
      <c r="BC54" s="32"/>
      <c r="BD54" s="32"/>
      <c r="BE54" s="32"/>
      <c r="BF54" s="32"/>
      <c r="BG54" s="32"/>
      <c r="BH54" s="32"/>
      <c r="BK54" s="4"/>
      <c r="BL54" s="123"/>
      <c r="BM54" s="123"/>
      <c r="BN54" s="123"/>
      <c r="BO54" s="123"/>
      <c r="BP54" s="123"/>
      <c r="BQ54" s="123"/>
      <c r="BR54" s="123"/>
      <c r="BS54" s="123"/>
      <c r="BT54" s="123"/>
      <c r="BU54" s="123"/>
      <c r="BV54" s="123"/>
      <c r="BW54" s="123"/>
      <c r="BX54" s="123"/>
      <c r="BY54" s="123"/>
      <c r="BZ54" s="123"/>
    </row>
    <row r="55" spans="1:78" hidden="1" x14ac:dyDescent="0.2">
      <c r="A55" s="34">
        <f t="shared" si="30"/>
        <v>5</v>
      </c>
      <c r="B55" s="200" t="str">
        <f t="shared" si="31"/>
        <v/>
      </c>
      <c r="C55" s="200"/>
      <c r="D55" s="34" t="str">
        <f t="shared" ref="D55:AL55" si="42">IF(D$48="","",D10)</f>
        <v/>
      </c>
      <c r="E55" s="34" t="str">
        <f t="shared" si="42"/>
        <v/>
      </c>
      <c r="F55" s="34" t="str">
        <f t="shared" si="42"/>
        <v/>
      </c>
      <c r="G55" s="34" t="str">
        <f t="shared" si="42"/>
        <v/>
      </c>
      <c r="H55" s="34" t="str">
        <f t="shared" si="42"/>
        <v/>
      </c>
      <c r="I55" s="34" t="str">
        <f t="shared" si="42"/>
        <v/>
      </c>
      <c r="J55" s="34" t="str">
        <f t="shared" si="42"/>
        <v/>
      </c>
      <c r="K55" s="34" t="str">
        <f t="shared" si="42"/>
        <v/>
      </c>
      <c r="L55" s="34" t="str">
        <f t="shared" si="42"/>
        <v/>
      </c>
      <c r="M55" s="34" t="str">
        <f t="shared" si="42"/>
        <v/>
      </c>
      <c r="N55" s="34" t="str">
        <f t="shared" si="42"/>
        <v/>
      </c>
      <c r="O55" s="34" t="str">
        <f t="shared" si="42"/>
        <v/>
      </c>
      <c r="P55" s="34" t="str">
        <f t="shared" si="42"/>
        <v/>
      </c>
      <c r="Q55" s="34" t="str">
        <f t="shared" si="42"/>
        <v/>
      </c>
      <c r="R55" s="34" t="str">
        <f t="shared" si="42"/>
        <v/>
      </c>
      <c r="S55" s="34" t="str">
        <f t="shared" si="42"/>
        <v/>
      </c>
      <c r="T55" s="34" t="str">
        <f t="shared" si="42"/>
        <v/>
      </c>
      <c r="U55" s="34" t="str">
        <f t="shared" si="42"/>
        <v/>
      </c>
      <c r="V55" s="34" t="str">
        <f t="shared" si="42"/>
        <v/>
      </c>
      <c r="W55" s="34" t="str">
        <f t="shared" si="42"/>
        <v/>
      </c>
      <c r="X55" s="34" t="str">
        <f t="shared" si="42"/>
        <v/>
      </c>
      <c r="Y55" s="34" t="str">
        <f t="shared" si="42"/>
        <v/>
      </c>
      <c r="Z55" s="34" t="str">
        <f t="shared" si="42"/>
        <v/>
      </c>
      <c r="AA55" s="34" t="str">
        <f t="shared" si="42"/>
        <v/>
      </c>
      <c r="AB55" s="34" t="str">
        <f t="shared" si="42"/>
        <v/>
      </c>
      <c r="AC55" s="34" t="str">
        <f t="shared" si="42"/>
        <v/>
      </c>
      <c r="AD55" s="34" t="str">
        <f t="shared" si="42"/>
        <v/>
      </c>
      <c r="AE55" s="34" t="str">
        <f t="shared" si="42"/>
        <v/>
      </c>
      <c r="AF55" s="34" t="str">
        <f t="shared" si="42"/>
        <v/>
      </c>
      <c r="AG55" s="34" t="str">
        <f t="shared" si="42"/>
        <v/>
      </c>
      <c r="AH55" s="34" t="str">
        <f t="shared" si="42"/>
        <v/>
      </c>
      <c r="AI55" s="34" t="str">
        <f t="shared" si="42"/>
        <v/>
      </c>
      <c r="AJ55" s="34" t="str">
        <f t="shared" si="42"/>
        <v/>
      </c>
      <c r="AK55" s="34" t="str">
        <f t="shared" si="42"/>
        <v/>
      </c>
      <c r="AL55" s="34" t="str">
        <f t="shared" si="42"/>
        <v/>
      </c>
      <c r="AM55" s="32">
        <f t="shared" si="35"/>
        <v>0</v>
      </c>
      <c r="AN55" s="32">
        <f t="shared" si="36"/>
        <v>0</v>
      </c>
      <c r="AO55" s="32">
        <f t="shared" si="37"/>
        <v>0</v>
      </c>
      <c r="AP55" s="1">
        <f t="shared" si="38"/>
        <v>0</v>
      </c>
      <c r="AQ55" s="35">
        <f t="shared" si="33"/>
        <v>0</v>
      </c>
      <c r="AR55" s="34" t="str">
        <f t="shared" si="39"/>
        <v/>
      </c>
      <c r="AT55" s="32"/>
      <c r="AU55" s="32"/>
      <c r="AV55" s="32"/>
      <c r="AW55" s="32"/>
      <c r="AX55" s="32"/>
      <c r="AY55" s="32"/>
      <c r="AZ55" s="32"/>
      <c r="BA55" s="32"/>
      <c r="BB55" s="32"/>
      <c r="BC55" s="32"/>
      <c r="BD55" s="32"/>
      <c r="BE55" s="32"/>
      <c r="BF55" s="32"/>
      <c r="BG55" s="32"/>
      <c r="BH55" s="32"/>
      <c r="BK55" s="4"/>
      <c r="BL55" s="123"/>
      <c r="BM55" s="123"/>
      <c r="BN55" s="123"/>
      <c r="BO55" s="123"/>
      <c r="BP55" s="123"/>
      <c r="BQ55" s="123"/>
      <c r="BR55" s="123"/>
      <c r="BS55" s="123"/>
      <c r="BT55" s="123"/>
      <c r="BU55" s="123"/>
      <c r="BV55" s="123"/>
      <c r="BW55" s="123"/>
      <c r="BX55" s="123"/>
      <c r="BY55" s="123"/>
      <c r="BZ55" s="123"/>
    </row>
    <row r="56" spans="1:78" hidden="1" x14ac:dyDescent="0.2">
      <c r="A56" s="34">
        <f t="shared" si="30"/>
        <v>6</v>
      </c>
      <c r="B56" s="200" t="str">
        <f t="shared" si="31"/>
        <v/>
      </c>
      <c r="C56" s="200"/>
      <c r="D56" s="34" t="str">
        <f t="shared" ref="D56:AL56" si="43">IF(D$48="","",D11)</f>
        <v/>
      </c>
      <c r="E56" s="34" t="str">
        <f t="shared" si="43"/>
        <v/>
      </c>
      <c r="F56" s="34" t="str">
        <f t="shared" si="43"/>
        <v/>
      </c>
      <c r="G56" s="34" t="str">
        <f t="shared" si="43"/>
        <v/>
      </c>
      <c r="H56" s="34" t="str">
        <f t="shared" si="43"/>
        <v/>
      </c>
      <c r="I56" s="34" t="str">
        <f t="shared" si="43"/>
        <v/>
      </c>
      <c r="J56" s="34" t="str">
        <f t="shared" si="43"/>
        <v/>
      </c>
      <c r="K56" s="34" t="str">
        <f t="shared" si="43"/>
        <v/>
      </c>
      <c r="L56" s="34" t="str">
        <f t="shared" si="43"/>
        <v/>
      </c>
      <c r="M56" s="34" t="str">
        <f t="shared" si="43"/>
        <v/>
      </c>
      <c r="N56" s="34" t="str">
        <f t="shared" si="43"/>
        <v/>
      </c>
      <c r="O56" s="34" t="str">
        <f t="shared" si="43"/>
        <v/>
      </c>
      <c r="P56" s="34" t="str">
        <f t="shared" si="43"/>
        <v/>
      </c>
      <c r="Q56" s="34" t="str">
        <f t="shared" si="43"/>
        <v/>
      </c>
      <c r="R56" s="34" t="str">
        <f t="shared" si="43"/>
        <v/>
      </c>
      <c r="S56" s="34" t="str">
        <f t="shared" si="43"/>
        <v/>
      </c>
      <c r="T56" s="34" t="str">
        <f t="shared" si="43"/>
        <v/>
      </c>
      <c r="U56" s="34" t="str">
        <f t="shared" si="43"/>
        <v/>
      </c>
      <c r="V56" s="34" t="str">
        <f t="shared" si="43"/>
        <v/>
      </c>
      <c r="W56" s="34" t="str">
        <f t="shared" si="43"/>
        <v/>
      </c>
      <c r="X56" s="34" t="str">
        <f t="shared" si="43"/>
        <v/>
      </c>
      <c r="Y56" s="34" t="str">
        <f t="shared" si="43"/>
        <v/>
      </c>
      <c r="Z56" s="34" t="str">
        <f t="shared" si="43"/>
        <v/>
      </c>
      <c r="AA56" s="34" t="str">
        <f t="shared" si="43"/>
        <v/>
      </c>
      <c r="AB56" s="34" t="str">
        <f t="shared" si="43"/>
        <v/>
      </c>
      <c r="AC56" s="34" t="str">
        <f t="shared" si="43"/>
        <v/>
      </c>
      <c r="AD56" s="34" t="str">
        <f t="shared" si="43"/>
        <v/>
      </c>
      <c r="AE56" s="34" t="str">
        <f t="shared" si="43"/>
        <v/>
      </c>
      <c r="AF56" s="34" t="str">
        <f t="shared" si="43"/>
        <v/>
      </c>
      <c r="AG56" s="34" t="str">
        <f t="shared" si="43"/>
        <v/>
      </c>
      <c r="AH56" s="34" t="str">
        <f t="shared" si="43"/>
        <v/>
      </c>
      <c r="AI56" s="34" t="str">
        <f t="shared" si="43"/>
        <v/>
      </c>
      <c r="AJ56" s="34" t="str">
        <f t="shared" si="43"/>
        <v/>
      </c>
      <c r="AK56" s="34" t="str">
        <f t="shared" si="43"/>
        <v/>
      </c>
      <c r="AL56" s="34" t="str">
        <f t="shared" si="43"/>
        <v/>
      </c>
      <c r="AM56" s="32">
        <f t="shared" si="35"/>
        <v>0</v>
      </c>
      <c r="AN56" s="32">
        <f t="shared" si="36"/>
        <v>0</v>
      </c>
      <c r="AO56" s="32">
        <f t="shared" si="37"/>
        <v>0</v>
      </c>
      <c r="AP56" s="1">
        <f t="shared" si="38"/>
        <v>0</v>
      </c>
      <c r="AQ56" s="35">
        <f t="shared" si="33"/>
        <v>0</v>
      </c>
      <c r="AR56" s="34" t="str">
        <f t="shared" si="39"/>
        <v/>
      </c>
      <c r="AT56" s="32"/>
      <c r="AU56" s="32"/>
      <c r="AV56" s="32"/>
      <c r="AW56" s="32"/>
      <c r="AX56" s="32"/>
      <c r="AY56" s="32"/>
      <c r="AZ56" s="32"/>
      <c r="BA56" s="32"/>
      <c r="BB56" s="32"/>
      <c r="BC56" s="32"/>
      <c r="BD56" s="32"/>
      <c r="BE56" s="32"/>
      <c r="BF56" s="32"/>
      <c r="BG56" s="32"/>
      <c r="BH56" s="32"/>
      <c r="BK56" s="4"/>
      <c r="BL56" s="123"/>
      <c r="BM56" s="123"/>
      <c r="BN56" s="123"/>
      <c r="BO56" s="123"/>
      <c r="BP56" s="123"/>
      <c r="BQ56" s="123"/>
      <c r="BR56" s="123"/>
      <c r="BS56" s="123"/>
      <c r="BT56" s="123"/>
      <c r="BU56" s="123"/>
      <c r="BV56" s="123"/>
      <c r="BW56" s="123"/>
      <c r="BX56" s="123"/>
      <c r="BY56" s="123"/>
      <c r="BZ56" s="123"/>
    </row>
    <row r="57" spans="1:78" hidden="1" x14ac:dyDescent="0.2">
      <c r="A57" s="34">
        <f t="shared" si="30"/>
        <v>7</v>
      </c>
      <c r="B57" s="200" t="str">
        <f t="shared" si="31"/>
        <v/>
      </c>
      <c r="C57" s="200"/>
      <c r="D57" s="34" t="str">
        <f t="shared" ref="D57:AL57" si="44">IF(D$48="","",D12)</f>
        <v/>
      </c>
      <c r="E57" s="34" t="str">
        <f t="shared" si="44"/>
        <v/>
      </c>
      <c r="F57" s="34" t="str">
        <f t="shared" si="44"/>
        <v/>
      </c>
      <c r="G57" s="34" t="str">
        <f t="shared" si="44"/>
        <v/>
      </c>
      <c r="H57" s="34" t="str">
        <f t="shared" si="44"/>
        <v/>
      </c>
      <c r="I57" s="34" t="str">
        <f t="shared" si="44"/>
        <v/>
      </c>
      <c r="J57" s="34" t="str">
        <f t="shared" si="44"/>
        <v/>
      </c>
      <c r="K57" s="34" t="str">
        <f t="shared" si="44"/>
        <v/>
      </c>
      <c r="L57" s="34" t="str">
        <f t="shared" si="44"/>
        <v/>
      </c>
      <c r="M57" s="34" t="str">
        <f t="shared" si="44"/>
        <v/>
      </c>
      <c r="N57" s="34" t="str">
        <f t="shared" si="44"/>
        <v/>
      </c>
      <c r="O57" s="34" t="str">
        <f t="shared" si="44"/>
        <v/>
      </c>
      <c r="P57" s="34" t="str">
        <f t="shared" si="44"/>
        <v/>
      </c>
      <c r="Q57" s="34" t="str">
        <f t="shared" si="44"/>
        <v/>
      </c>
      <c r="R57" s="34" t="str">
        <f t="shared" si="44"/>
        <v/>
      </c>
      <c r="S57" s="34" t="str">
        <f t="shared" si="44"/>
        <v/>
      </c>
      <c r="T57" s="34" t="str">
        <f t="shared" si="44"/>
        <v/>
      </c>
      <c r="U57" s="34" t="str">
        <f t="shared" si="44"/>
        <v/>
      </c>
      <c r="V57" s="34" t="str">
        <f t="shared" si="44"/>
        <v/>
      </c>
      <c r="W57" s="34" t="str">
        <f t="shared" si="44"/>
        <v/>
      </c>
      <c r="X57" s="34" t="str">
        <f t="shared" si="44"/>
        <v/>
      </c>
      <c r="Y57" s="34" t="str">
        <f t="shared" si="44"/>
        <v/>
      </c>
      <c r="Z57" s="34" t="str">
        <f t="shared" si="44"/>
        <v/>
      </c>
      <c r="AA57" s="34" t="str">
        <f t="shared" si="44"/>
        <v/>
      </c>
      <c r="AB57" s="34" t="str">
        <f t="shared" si="44"/>
        <v/>
      </c>
      <c r="AC57" s="34" t="str">
        <f t="shared" si="44"/>
        <v/>
      </c>
      <c r="AD57" s="34" t="str">
        <f t="shared" si="44"/>
        <v/>
      </c>
      <c r="AE57" s="34" t="str">
        <f t="shared" si="44"/>
        <v/>
      </c>
      <c r="AF57" s="34" t="str">
        <f t="shared" si="44"/>
        <v/>
      </c>
      <c r="AG57" s="34" t="str">
        <f t="shared" si="44"/>
        <v/>
      </c>
      <c r="AH57" s="34" t="str">
        <f t="shared" si="44"/>
        <v/>
      </c>
      <c r="AI57" s="34" t="str">
        <f t="shared" si="44"/>
        <v/>
      </c>
      <c r="AJ57" s="34" t="str">
        <f t="shared" si="44"/>
        <v/>
      </c>
      <c r="AK57" s="34" t="str">
        <f t="shared" si="44"/>
        <v/>
      </c>
      <c r="AL57" s="34" t="str">
        <f t="shared" si="44"/>
        <v/>
      </c>
      <c r="AM57" s="32">
        <f t="shared" si="35"/>
        <v>0</v>
      </c>
      <c r="AN57" s="32">
        <f t="shared" si="36"/>
        <v>0</v>
      </c>
      <c r="AO57" s="32">
        <f t="shared" si="37"/>
        <v>0</v>
      </c>
      <c r="AP57" s="1">
        <f t="shared" si="38"/>
        <v>0</v>
      </c>
      <c r="AQ57" s="35">
        <f t="shared" si="33"/>
        <v>0</v>
      </c>
      <c r="AR57" s="34" t="str">
        <f t="shared" si="39"/>
        <v/>
      </c>
      <c r="AT57" s="32"/>
      <c r="AU57" s="32"/>
      <c r="AV57" s="32"/>
      <c r="AW57" s="32"/>
      <c r="AX57" s="32"/>
      <c r="AY57" s="32"/>
      <c r="AZ57" s="32"/>
      <c r="BA57" s="32"/>
      <c r="BB57" s="32"/>
      <c r="BC57" s="32"/>
      <c r="BD57" s="32"/>
      <c r="BE57" s="32"/>
      <c r="BF57" s="32"/>
      <c r="BG57" s="32"/>
      <c r="BH57" s="32"/>
      <c r="BK57" s="4"/>
      <c r="BL57" s="123"/>
      <c r="BM57" s="123"/>
      <c r="BN57" s="123"/>
      <c r="BO57" s="123"/>
      <c r="BP57" s="123"/>
      <c r="BQ57" s="123"/>
      <c r="BR57" s="123"/>
      <c r="BS57" s="123"/>
      <c r="BT57" s="123"/>
      <c r="BU57" s="123"/>
      <c r="BV57" s="123"/>
      <c r="BW57" s="123"/>
      <c r="BX57" s="123"/>
      <c r="BY57" s="123"/>
      <c r="BZ57" s="123"/>
    </row>
    <row r="58" spans="1:78" hidden="1" x14ac:dyDescent="0.2">
      <c r="A58" s="34">
        <f t="shared" si="30"/>
        <v>8</v>
      </c>
      <c r="B58" s="200" t="str">
        <f t="shared" si="31"/>
        <v/>
      </c>
      <c r="C58" s="200"/>
      <c r="D58" s="34" t="str">
        <f t="shared" ref="D58:AL58" si="45">IF(D$48="","",D13)</f>
        <v/>
      </c>
      <c r="E58" s="34" t="str">
        <f t="shared" si="45"/>
        <v/>
      </c>
      <c r="F58" s="34" t="str">
        <f t="shared" si="45"/>
        <v/>
      </c>
      <c r="G58" s="34" t="str">
        <f t="shared" si="45"/>
        <v/>
      </c>
      <c r="H58" s="34" t="str">
        <f t="shared" si="45"/>
        <v/>
      </c>
      <c r="I58" s="34" t="str">
        <f t="shared" si="45"/>
        <v/>
      </c>
      <c r="J58" s="34" t="str">
        <f t="shared" si="45"/>
        <v/>
      </c>
      <c r="K58" s="34" t="str">
        <f t="shared" si="45"/>
        <v/>
      </c>
      <c r="L58" s="34" t="str">
        <f t="shared" si="45"/>
        <v/>
      </c>
      <c r="M58" s="34" t="str">
        <f t="shared" si="45"/>
        <v/>
      </c>
      <c r="N58" s="34" t="str">
        <f t="shared" si="45"/>
        <v/>
      </c>
      <c r="O58" s="34" t="str">
        <f t="shared" si="45"/>
        <v/>
      </c>
      <c r="P58" s="34" t="str">
        <f t="shared" si="45"/>
        <v/>
      </c>
      <c r="Q58" s="34" t="str">
        <f t="shared" si="45"/>
        <v/>
      </c>
      <c r="R58" s="34" t="str">
        <f t="shared" si="45"/>
        <v/>
      </c>
      <c r="S58" s="34" t="str">
        <f t="shared" si="45"/>
        <v/>
      </c>
      <c r="T58" s="34" t="str">
        <f t="shared" si="45"/>
        <v/>
      </c>
      <c r="U58" s="34" t="str">
        <f t="shared" si="45"/>
        <v/>
      </c>
      <c r="V58" s="34" t="str">
        <f t="shared" si="45"/>
        <v/>
      </c>
      <c r="W58" s="34" t="str">
        <f t="shared" si="45"/>
        <v/>
      </c>
      <c r="X58" s="34" t="str">
        <f t="shared" si="45"/>
        <v/>
      </c>
      <c r="Y58" s="34" t="str">
        <f t="shared" si="45"/>
        <v/>
      </c>
      <c r="Z58" s="34" t="str">
        <f t="shared" si="45"/>
        <v/>
      </c>
      <c r="AA58" s="34" t="str">
        <f t="shared" si="45"/>
        <v/>
      </c>
      <c r="AB58" s="34" t="str">
        <f t="shared" si="45"/>
        <v/>
      </c>
      <c r="AC58" s="34" t="str">
        <f t="shared" si="45"/>
        <v/>
      </c>
      <c r="AD58" s="34" t="str">
        <f t="shared" si="45"/>
        <v/>
      </c>
      <c r="AE58" s="34" t="str">
        <f t="shared" si="45"/>
        <v/>
      </c>
      <c r="AF58" s="34" t="str">
        <f t="shared" si="45"/>
        <v/>
      </c>
      <c r="AG58" s="34" t="str">
        <f t="shared" si="45"/>
        <v/>
      </c>
      <c r="AH58" s="34" t="str">
        <f t="shared" si="45"/>
        <v/>
      </c>
      <c r="AI58" s="34" t="str">
        <f t="shared" si="45"/>
        <v/>
      </c>
      <c r="AJ58" s="34" t="str">
        <f t="shared" si="45"/>
        <v/>
      </c>
      <c r="AK58" s="34" t="str">
        <f t="shared" si="45"/>
        <v/>
      </c>
      <c r="AL58" s="34" t="str">
        <f t="shared" si="45"/>
        <v/>
      </c>
      <c r="AM58" s="32">
        <f t="shared" si="35"/>
        <v>0</v>
      </c>
      <c r="AN58" s="32">
        <f t="shared" si="36"/>
        <v>0</v>
      </c>
      <c r="AO58" s="32">
        <f t="shared" si="37"/>
        <v>0</v>
      </c>
      <c r="AP58" s="1">
        <f t="shared" si="38"/>
        <v>0</v>
      </c>
      <c r="AQ58" s="35">
        <f t="shared" si="33"/>
        <v>0</v>
      </c>
      <c r="AR58" s="34" t="str">
        <f t="shared" si="39"/>
        <v/>
      </c>
      <c r="AT58" s="32"/>
      <c r="AU58" s="32"/>
      <c r="AV58" s="32"/>
      <c r="AW58" s="32"/>
      <c r="AX58" s="32"/>
      <c r="AY58" s="32"/>
      <c r="AZ58" s="32"/>
      <c r="BA58" s="32"/>
      <c r="BB58" s="32"/>
      <c r="BC58" s="32"/>
      <c r="BD58" s="32"/>
      <c r="BE58" s="32"/>
      <c r="BF58" s="32"/>
      <c r="BG58" s="32"/>
      <c r="BH58" s="32"/>
      <c r="BK58" s="4"/>
      <c r="BL58" s="123"/>
      <c r="BM58" s="123"/>
      <c r="BN58" s="123"/>
      <c r="BO58" s="123"/>
      <c r="BP58" s="123"/>
      <c r="BQ58" s="123"/>
      <c r="BR58" s="123"/>
      <c r="BS58" s="123"/>
      <c r="BT58" s="123"/>
      <c r="BU58" s="123"/>
      <c r="BV58" s="123"/>
      <c r="BW58" s="123"/>
      <c r="BX58" s="123"/>
      <c r="BY58" s="123"/>
      <c r="BZ58" s="123"/>
    </row>
    <row r="59" spans="1:78" hidden="1" x14ac:dyDescent="0.2">
      <c r="A59" s="34">
        <f t="shared" si="30"/>
        <v>9</v>
      </c>
      <c r="B59" s="200" t="str">
        <f t="shared" si="31"/>
        <v/>
      </c>
      <c r="C59" s="200"/>
      <c r="D59" s="34" t="str">
        <f t="shared" ref="D59:AL59" si="46">IF(D$48="","",D14)</f>
        <v/>
      </c>
      <c r="E59" s="34" t="str">
        <f t="shared" si="46"/>
        <v/>
      </c>
      <c r="F59" s="34" t="str">
        <f t="shared" si="46"/>
        <v/>
      </c>
      <c r="G59" s="34" t="str">
        <f t="shared" si="46"/>
        <v/>
      </c>
      <c r="H59" s="34" t="str">
        <f t="shared" si="46"/>
        <v/>
      </c>
      <c r="I59" s="34" t="str">
        <f t="shared" si="46"/>
        <v/>
      </c>
      <c r="J59" s="34" t="str">
        <f t="shared" si="46"/>
        <v/>
      </c>
      <c r="K59" s="34" t="str">
        <f t="shared" si="46"/>
        <v/>
      </c>
      <c r="L59" s="34" t="str">
        <f t="shared" si="46"/>
        <v/>
      </c>
      <c r="M59" s="34" t="str">
        <f t="shared" si="46"/>
        <v/>
      </c>
      <c r="N59" s="34" t="str">
        <f t="shared" si="46"/>
        <v/>
      </c>
      <c r="O59" s="34" t="str">
        <f t="shared" si="46"/>
        <v/>
      </c>
      <c r="P59" s="34" t="str">
        <f t="shared" si="46"/>
        <v/>
      </c>
      <c r="Q59" s="34" t="str">
        <f t="shared" si="46"/>
        <v/>
      </c>
      <c r="R59" s="34" t="str">
        <f t="shared" si="46"/>
        <v/>
      </c>
      <c r="S59" s="34" t="str">
        <f t="shared" si="46"/>
        <v/>
      </c>
      <c r="T59" s="34" t="str">
        <f t="shared" si="46"/>
        <v/>
      </c>
      <c r="U59" s="34" t="str">
        <f t="shared" si="46"/>
        <v/>
      </c>
      <c r="V59" s="34" t="str">
        <f t="shared" si="46"/>
        <v/>
      </c>
      <c r="W59" s="34" t="str">
        <f t="shared" si="46"/>
        <v/>
      </c>
      <c r="X59" s="34" t="str">
        <f t="shared" si="46"/>
        <v/>
      </c>
      <c r="Y59" s="34" t="str">
        <f t="shared" si="46"/>
        <v/>
      </c>
      <c r="Z59" s="34" t="str">
        <f t="shared" si="46"/>
        <v/>
      </c>
      <c r="AA59" s="34" t="str">
        <f t="shared" si="46"/>
        <v/>
      </c>
      <c r="AB59" s="34" t="str">
        <f t="shared" si="46"/>
        <v/>
      </c>
      <c r="AC59" s="34" t="str">
        <f t="shared" si="46"/>
        <v/>
      </c>
      <c r="AD59" s="34" t="str">
        <f t="shared" si="46"/>
        <v/>
      </c>
      <c r="AE59" s="34" t="str">
        <f t="shared" si="46"/>
        <v/>
      </c>
      <c r="AF59" s="34" t="str">
        <f t="shared" si="46"/>
        <v/>
      </c>
      <c r="AG59" s="34" t="str">
        <f t="shared" si="46"/>
        <v/>
      </c>
      <c r="AH59" s="34" t="str">
        <f t="shared" si="46"/>
        <v/>
      </c>
      <c r="AI59" s="34" t="str">
        <f t="shared" si="46"/>
        <v/>
      </c>
      <c r="AJ59" s="34" t="str">
        <f t="shared" si="46"/>
        <v/>
      </c>
      <c r="AK59" s="34" t="str">
        <f t="shared" si="46"/>
        <v/>
      </c>
      <c r="AL59" s="34" t="str">
        <f t="shared" si="46"/>
        <v/>
      </c>
      <c r="AM59" s="32">
        <f t="shared" si="35"/>
        <v>0</v>
      </c>
      <c r="AN59" s="32">
        <f t="shared" si="36"/>
        <v>0</v>
      </c>
      <c r="AO59" s="32">
        <f t="shared" si="37"/>
        <v>0</v>
      </c>
      <c r="AP59" s="1">
        <f t="shared" si="38"/>
        <v>0</v>
      </c>
      <c r="AQ59" s="35">
        <f t="shared" si="33"/>
        <v>0</v>
      </c>
      <c r="AR59" s="34" t="str">
        <f t="shared" si="39"/>
        <v/>
      </c>
      <c r="AT59" s="32"/>
      <c r="AU59" s="32"/>
      <c r="AV59" s="32"/>
      <c r="AW59" s="32"/>
      <c r="AX59" s="32"/>
      <c r="AY59" s="32"/>
      <c r="AZ59" s="32"/>
      <c r="BA59" s="32"/>
      <c r="BB59" s="32"/>
      <c r="BC59" s="32"/>
      <c r="BD59" s="32"/>
      <c r="BE59" s="32"/>
      <c r="BF59" s="32"/>
      <c r="BG59" s="32"/>
      <c r="BH59" s="32"/>
      <c r="BK59" s="4"/>
      <c r="BL59" s="123"/>
      <c r="BM59" s="123"/>
      <c r="BN59" s="123"/>
      <c r="BO59" s="123"/>
      <c r="BP59" s="123"/>
      <c r="BQ59" s="123"/>
      <c r="BR59" s="123"/>
      <c r="BS59" s="123"/>
      <c r="BT59" s="123"/>
      <c r="BU59" s="123"/>
      <c r="BV59" s="123"/>
      <c r="BW59" s="123"/>
      <c r="BX59" s="123"/>
      <c r="BY59" s="123"/>
      <c r="BZ59" s="123"/>
    </row>
    <row r="60" spans="1:78" hidden="1" x14ac:dyDescent="0.2">
      <c r="A60" s="34">
        <f t="shared" si="30"/>
        <v>10</v>
      </c>
      <c r="B60" s="200" t="str">
        <f t="shared" si="31"/>
        <v/>
      </c>
      <c r="C60" s="200"/>
      <c r="D60" s="34" t="str">
        <f t="shared" ref="D60:AL60" si="47">IF(D$48="","",D15)</f>
        <v/>
      </c>
      <c r="E60" s="34" t="str">
        <f t="shared" si="47"/>
        <v/>
      </c>
      <c r="F60" s="34" t="str">
        <f t="shared" si="47"/>
        <v/>
      </c>
      <c r="G60" s="34" t="str">
        <f t="shared" si="47"/>
        <v/>
      </c>
      <c r="H60" s="34" t="str">
        <f t="shared" si="47"/>
        <v/>
      </c>
      <c r="I60" s="34" t="str">
        <f t="shared" si="47"/>
        <v/>
      </c>
      <c r="J60" s="34" t="str">
        <f t="shared" si="47"/>
        <v/>
      </c>
      <c r="K60" s="34" t="str">
        <f t="shared" si="47"/>
        <v/>
      </c>
      <c r="L60" s="34" t="str">
        <f t="shared" si="47"/>
        <v/>
      </c>
      <c r="M60" s="34" t="str">
        <f t="shared" si="47"/>
        <v/>
      </c>
      <c r="N60" s="34" t="str">
        <f t="shared" si="47"/>
        <v/>
      </c>
      <c r="O60" s="34" t="str">
        <f t="shared" si="47"/>
        <v/>
      </c>
      <c r="P60" s="34" t="str">
        <f t="shared" si="47"/>
        <v/>
      </c>
      <c r="Q60" s="34" t="str">
        <f t="shared" si="47"/>
        <v/>
      </c>
      <c r="R60" s="34" t="str">
        <f t="shared" si="47"/>
        <v/>
      </c>
      <c r="S60" s="34" t="str">
        <f t="shared" si="47"/>
        <v/>
      </c>
      <c r="T60" s="34" t="str">
        <f t="shared" si="47"/>
        <v/>
      </c>
      <c r="U60" s="34" t="str">
        <f t="shared" si="47"/>
        <v/>
      </c>
      <c r="V60" s="34" t="str">
        <f t="shared" si="47"/>
        <v/>
      </c>
      <c r="W60" s="34" t="str">
        <f t="shared" si="47"/>
        <v/>
      </c>
      <c r="X60" s="34" t="str">
        <f t="shared" si="47"/>
        <v/>
      </c>
      <c r="Y60" s="34" t="str">
        <f t="shared" si="47"/>
        <v/>
      </c>
      <c r="Z60" s="34" t="str">
        <f t="shared" si="47"/>
        <v/>
      </c>
      <c r="AA60" s="34" t="str">
        <f t="shared" si="47"/>
        <v/>
      </c>
      <c r="AB60" s="34" t="str">
        <f t="shared" si="47"/>
        <v/>
      </c>
      <c r="AC60" s="34" t="str">
        <f t="shared" si="47"/>
        <v/>
      </c>
      <c r="AD60" s="34" t="str">
        <f t="shared" si="47"/>
        <v/>
      </c>
      <c r="AE60" s="34" t="str">
        <f t="shared" si="47"/>
        <v/>
      </c>
      <c r="AF60" s="34" t="str">
        <f t="shared" si="47"/>
        <v/>
      </c>
      <c r="AG60" s="34" t="str">
        <f t="shared" si="47"/>
        <v/>
      </c>
      <c r="AH60" s="34" t="str">
        <f t="shared" si="47"/>
        <v/>
      </c>
      <c r="AI60" s="34" t="str">
        <f t="shared" si="47"/>
        <v/>
      </c>
      <c r="AJ60" s="34" t="str">
        <f t="shared" si="47"/>
        <v/>
      </c>
      <c r="AK60" s="34" t="str">
        <f t="shared" si="47"/>
        <v/>
      </c>
      <c r="AL60" s="34" t="str">
        <f t="shared" si="47"/>
        <v/>
      </c>
      <c r="AM60" s="32">
        <f t="shared" si="35"/>
        <v>0</v>
      </c>
      <c r="AN60" s="32">
        <f t="shared" si="36"/>
        <v>0</v>
      </c>
      <c r="AO60" s="32">
        <f t="shared" si="37"/>
        <v>0</v>
      </c>
      <c r="AP60" s="1">
        <f t="shared" si="38"/>
        <v>0</v>
      </c>
      <c r="AQ60" s="35">
        <f t="shared" si="33"/>
        <v>0</v>
      </c>
      <c r="AR60" s="34" t="str">
        <f t="shared" si="39"/>
        <v/>
      </c>
      <c r="AT60" s="32"/>
      <c r="AU60" s="32"/>
      <c r="AV60" s="32"/>
      <c r="AW60" s="32"/>
      <c r="AX60" s="32"/>
      <c r="AY60" s="32"/>
      <c r="AZ60" s="32"/>
      <c r="BA60" s="32"/>
      <c r="BB60" s="32"/>
      <c r="BC60" s="32"/>
      <c r="BD60" s="32"/>
      <c r="BE60" s="32"/>
      <c r="BF60" s="32"/>
      <c r="BG60" s="32"/>
      <c r="BH60" s="32"/>
      <c r="BK60" s="4"/>
      <c r="BL60" s="123"/>
      <c r="BM60" s="123"/>
      <c r="BN60" s="123"/>
      <c r="BO60" s="123"/>
      <c r="BP60" s="123"/>
      <c r="BQ60" s="123"/>
      <c r="BR60" s="123"/>
      <c r="BS60" s="123"/>
      <c r="BT60" s="123"/>
      <c r="BU60" s="123"/>
      <c r="BV60" s="123"/>
      <c r="BW60" s="123"/>
      <c r="BX60" s="123"/>
      <c r="BY60" s="123"/>
      <c r="BZ60" s="123"/>
    </row>
    <row r="61" spans="1:78" hidden="1" x14ac:dyDescent="0.2">
      <c r="A61" s="34">
        <f t="shared" si="30"/>
        <v>11</v>
      </c>
      <c r="B61" s="200" t="str">
        <f t="shared" si="31"/>
        <v/>
      </c>
      <c r="C61" s="200"/>
      <c r="D61" s="34" t="str">
        <f t="shared" ref="D61:AL61" si="48">IF(D$48="","",D16)</f>
        <v/>
      </c>
      <c r="E61" s="34" t="str">
        <f t="shared" si="48"/>
        <v/>
      </c>
      <c r="F61" s="34" t="str">
        <f t="shared" si="48"/>
        <v/>
      </c>
      <c r="G61" s="34" t="str">
        <f t="shared" si="48"/>
        <v/>
      </c>
      <c r="H61" s="34" t="str">
        <f t="shared" si="48"/>
        <v/>
      </c>
      <c r="I61" s="34" t="str">
        <f t="shared" si="48"/>
        <v/>
      </c>
      <c r="J61" s="34" t="str">
        <f t="shared" si="48"/>
        <v/>
      </c>
      <c r="K61" s="34" t="str">
        <f t="shared" si="48"/>
        <v/>
      </c>
      <c r="L61" s="34" t="str">
        <f t="shared" si="48"/>
        <v/>
      </c>
      <c r="M61" s="34" t="str">
        <f t="shared" si="48"/>
        <v/>
      </c>
      <c r="N61" s="34" t="str">
        <f t="shared" si="48"/>
        <v/>
      </c>
      <c r="O61" s="34" t="str">
        <f t="shared" si="48"/>
        <v/>
      </c>
      <c r="P61" s="34" t="str">
        <f t="shared" si="48"/>
        <v/>
      </c>
      <c r="Q61" s="34" t="str">
        <f t="shared" si="48"/>
        <v/>
      </c>
      <c r="R61" s="34" t="str">
        <f t="shared" si="48"/>
        <v/>
      </c>
      <c r="S61" s="34" t="str">
        <f t="shared" si="48"/>
        <v/>
      </c>
      <c r="T61" s="34" t="str">
        <f t="shared" si="48"/>
        <v/>
      </c>
      <c r="U61" s="34" t="str">
        <f t="shared" si="48"/>
        <v/>
      </c>
      <c r="V61" s="34" t="str">
        <f t="shared" si="48"/>
        <v/>
      </c>
      <c r="W61" s="34" t="str">
        <f t="shared" si="48"/>
        <v/>
      </c>
      <c r="X61" s="34" t="str">
        <f t="shared" si="48"/>
        <v/>
      </c>
      <c r="Y61" s="34" t="str">
        <f t="shared" si="48"/>
        <v/>
      </c>
      <c r="Z61" s="34" t="str">
        <f t="shared" si="48"/>
        <v/>
      </c>
      <c r="AA61" s="34" t="str">
        <f t="shared" si="48"/>
        <v/>
      </c>
      <c r="AB61" s="34" t="str">
        <f t="shared" si="48"/>
        <v/>
      </c>
      <c r="AC61" s="34" t="str">
        <f t="shared" si="48"/>
        <v/>
      </c>
      <c r="AD61" s="34" t="str">
        <f t="shared" si="48"/>
        <v/>
      </c>
      <c r="AE61" s="34" t="str">
        <f t="shared" si="48"/>
        <v/>
      </c>
      <c r="AF61" s="34" t="str">
        <f t="shared" si="48"/>
        <v/>
      </c>
      <c r="AG61" s="34" t="str">
        <f t="shared" si="48"/>
        <v/>
      </c>
      <c r="AH61" s="34" t="str">
        <f t="shared" si="48"/>
        <v/>
      </c>
      <c r="AI61" s="34" t="str">
        <f t="shared" si="48"/>
        <v/>
      </c>
      <c r="AJ61" s="34" t="str">
        <f t="shared" si="48"/>
        <v/>
      </c>
      <c r="AK61" s="34" t="str">
        <f t="shared" si="48"/>
        <v/>
      </c>
      <c r="AL61" s="34" t="str">
        <f t="shared" si="48"/>
        <v/>
      </c>
      <c r="AM61" s="32">
        <f t="shared" si="35"/>
        <v>0</v>
      </c>
      <c r="AN61" s="32">
        <f t="shared" si="36"/>
        <v>0</v>
      </c>
      <c r="AO61" s="32">
        <f t="shared" si="37"/>
        <v>0</v>
      </c>
      <c r="AP61" s="1">
        <f t="shared" si="38"/>
        <v>0</v>
      </c>
      <c r="AQ61" s="35">
        <f t="shared" si="33"/>
        <v>0</v>
      </c>
      <c r="AR61" s="34" t="str">
        <f t="shared" si="39"/>
        <v/>
      </c>
      <c r="AT61" s="32"/>
      <c r="AU61" s="32"/>
      <c r="AV61" s="32"/>
      <c r="AW61" s="32"/>
      <c r="AX61" s="32"/>
      <c r="AY61" s="32"/>
      <c r="AZ61" s="32"/>
      <c r="BA61" s="32"/>
      <c r="BB61" s="32"/>
      <c r="BC61" s="32"/>
      <c r="BD61" s="32"/>
      <c r="BE61" s="32"/>
      <c r="BF61" s="32"/>
      <c r="BG61" s="32"/>
      <c r="BH61" s="32"/>
      <c r="BK61" s="4"/>
      <c r="BL61" s="123"/>
      <c r="BM61" s="123"/>
      <c r="BN61" s="123"/>
      <c r="BO61" s="123"/>
      <c r="BP61" s="123"/>
      <c r="BQ61" s="123"/>
      <c r="BR61" s="123"/>
      <c r="BS61" s="123"/>
      <c r="BT61" s="123"/>
      <c r="BU61" s="123"/>
      <c r="BV61" s="123"/>
      <c r="BW61" s="123"/>
      <c r="BX61" s="123"/>
      <c r="BY61" s="123"/>
      <c r="BZ61" s="123"/>
    </row>
    <row r="62" spans="1:78" hidden="1" x14ac:dyDescent="0.2">
      <c r="A62" s="34">
        <f t="shared" si="30"/>
        <v>12</v>
      </c>
      <c r="B62" s="200" t="str">
        <f t="shared" si="31"/>
        <v/>
      </c>
      <c r="C62" s="200"/>
      <c r="D62" s="34" t="str">
        <f t="shared" ref="D62:AL62" si="49">IF(D$48="","",D17)</f>
        <v/>
      </c>
      <c r="E62" s="34" t="str">
        <f t="shared" si="49"/>
        <v/>
      </c>
      <c r="F62" s="34" t="str">
        <f t="shared" si="49"/>
        <v/>
      </c>
      <c r="G62" s="34" t="str">
        <f t="shared" si="49"/>
        <v/>
      </c>
      <c r="H62" s="34" t="str">
        <f t="shared" si="49"/>
        <v/>
      </c>
      <c r="I62" s="34" t="str">
        <f t="shared" si="49"/>
        <v/>
      </c>
      <c r="J62" s="34" t="str">
        <f t="shared" si="49"/>
        <v/>
      </c>
      <c r="K62" s="34" t="str">
        <f t="shared" si="49"/>
        <v/>
      </c>
      <c r="L62" s="34" t="str">
        <f t="shared" si="49"/>
        <v/>
      </c>
      <c r="M62" s="34" t="str">
        <f t="shared" si="49"/>
        <v/>
      </c>
      <c r="N62" s="34" t="str">
        <f t="shared" si="49"/>
        <v/>
      </c>
      <c r="O62" s="34" t="str">
        <f t="shared" si="49"/>
        <v/>
      </c>
      <c r="P62" s="34" t="str">
        <f t="shared" si="49"/>
        <v/>
      </c>
      <c r="Q62" s="34" t="str">
        <f t="shared" si="49"/>
        <v/>
      </c>
      <c r="R62" s="34" t="str">
        <f t="shared" si="49"/>
        <v/>
      </c>
      <c r="S62" s="34" t="str">
        <f t="shared" si="49"/>
        <v/>
      </c>
      <c r="T62" s="34" t="str">
        <f t="shared" si="49"/>
        <v/>
      </c>
      <c r="U62" s="34" t="str">
        <f t="shared" si="49"/>
        <v/>
      </c>
      <c r="V62" s="34" t="str">
        <f t="shared" si="49"/>
        <v/>
      </c>
      <c r="W62" s="34" t="str">
        <f t="shared" si="49"/>
        <v/>
      </c>
      <c r="X62" s="34" t="str">
        <f t="shared" si="49"/>
        <v/>
      </c>
      <c r="Y62" s="34" t="str">
        <f t="shared" si="49"/>
        <v/>
      </c>
      <c r="Z62" s="34" t="str">
        <f t="shared" si="49"/>
        <v/>
      </c>
      <c r="AA62" s="34" t="str">
        <f t="shared" si="49"/>
        <v/>
      </c>
      <c r="AB62" s="34" t="str">
        <f t="shared" si="49"/>
        <v/>
      </c>
      <c r="AC62" s="34" t="str">
        <f t="shared" si="49"/>
        <v/>
      </c>
      <c r="AD62" s="34" t="str">
        <f t="shared" si="49"/>
        <v/>
      </c>
      <c r="AE62" s="34" t="str">
        <f t="shared" si="49"/>
        <v/>
      </c>
      <c r="AF62" s="34" t="str">
        <f t="shared" si="49"/>
        <v/>
      </c>
      <c r="AG62" s="34" t="str">
        <f t="shared" si="49"/>
        <v/>
      </c>
      <c r="AH62" s="34" t="str">
        <f t="shared" si="49"/>
        <v/>
      </c>
      <c r="AI62" s="34" t="str">
        <f t="shared" si="49"/>
        <v/>
      </c>
      <c r="AJ62" s="34" t="str">
        <f t="shared" si="49"/>
        <v/>
      </c>
      <c r="AK62" s="34" t="str">
        <f t="shared" si="49"/>
        <v/>
      </c>
      <c r="AL62" s="34" t="str">
        <f t="shared" si="49"/>
        <v/>
      </c>
      <c r="AM62" s="32">
        <f t="shared" si="35"/>
        <v>0</v>
      </c>
      <c r="AN62" s="32">
        <f t="shared" si="36"/>
        <v>0</v>
      </c>
      <c r="AO62" s="32">
        <f t="shared" si="37"/>
        <v>0</v>
      </c>
      <c r="AP62" s="1">
        <f t="shared" si="38"/>
        <v>0</v>
      </c>
      <c r="AQ62" s="35">
        <f t="shared" si="33"/>
        <v>0</v>
      </c>
      <c r="AR62" s="34" t="str">
        <f t="shared" si="39"/>
        <v/>
      </c>
      <c r="AT62" s="32"/>
      <c r="AU62" s="32"/>
      <c r="AV62" s="32"/>
      <c r="AW62" s="32"/>
      <c r="AX62" s="32"/>
      <c r="AY62" s="32"/>
      <c r="AZ62" s="32"/>
      <c r="BA62" s="32"/>
      <c r="BB62" s="32"/>
      <c r="BC62" s="32"/>
      <c r="BD62" s="32"/>
      <c r="BE62" s="32"/>
      <c r="BF62" s="32"/>
      <c r="BG62" s="32"/>
      <c r="BH62" s="32"/>
      <c r="BK62" s="4"/>
      <c r="BL62" s="123"/>
      <c r="BM62" s="123"/>
      <c r="BN62" s="123"/>
      <c r="BO62" s="123"/>
      <c r="BP62" s="123"/>
      <c r="BQ62" s="123"/>
      <c r="BR62" s="123"/>
      <c r="BS62" s="123"/>
      <c r="BT62" s="123"/>
      <c r="BU62" s="123"/>
      <c r="BV62" s="123"/>
      <c r="BW62" s="123"/>
      <c r="BX62" s="123"/>
      <c r="BY62" s="123"/>
      <c r="BZ62" s="123"/>
    </row>
    <row r="63" spans="1:78" hidden="1" x14ac:dyDescent="0.2">
      <c r="A63" s="34">
        <f t="shared" si="30"/>
        <v>13</v>
      </c>
      <c r="B63" s="200" t="str">
        <f t="shared" si="31"/>
        <v/>
      </c>
      <c r="C63" s="200"/>
      <c r="D63" s="34" t="str">
        <f t="shared" ref="D63:AL63" si="50">IF(D$48="","",D18)</f>
        <v/>
      </c>
      <c r="E63" s="34" t="str">
        <f t="shared" si="50"/>
        <v/>
      </c>
      <c r="F63" s="34" t="str">
        <f t="shared" si="50"/>
        <v/>
      </c>
      <c r="G63" s="34" t="str">
        <f t="shared" si="50"/>
        <v/>
      </c>
      <c r="H63" s="34" t="str">
        <f t="shared" si="50"/>
        <v/>
      </c>
      <c r="I63" s="34" t="str">
        <f t="shared" si="50"/>
        <v/>
      </c>
      <c r="J63" s="34" t="str">
        <f t="shared" si="50"/>
        <v/>
      </c>
      <c r="K63" s="34" t="str">
        <f t="shared" si="50"/>
        <v/>
      </c>
      <c r="L63" s="34" t="str">
        <f t="shared" si="50"/>
        <v/>
      </c>
      <c r="M63" s="34" t="str">
        <f t="shared" si="50"/>
        <v/>
      </c>
      <c r="N63" s="34" t="str">
        <f t="shared" si="50"/>
        <v/>
      </c>
      <c r="O63" s="34" t="str">
        <f t="shared" si="50"/>
        <v/>
      </c>
      <c r="P63" s="34" t="str">
        <f t="shared" si="50"/>
        <v/>
      </c>
      <c r="Q63" s="34" t="str">
        <f t="shared" si="50"/>
        <v/>
      </c>
      <c r="R63" s="34" t="str">
        <f t="shared" si="50"/>
        <v/>
      </c>
      <c r="S63" s="34" t="str">
        <f t="shared" si="50"/>
        <v/>
      </c>
      <c r="T63" s="34" t="str">
        <f t="shared" si="50"/>
        <v/>
      </c>
      <c r="U63" s="34" t="str">
        <f t="shared" si="50"/>
        <v/>
      </c>
      <c r="V63" s="34" t="str">
        <f t="shared" si="50"/>
        <v/>
      </c>
      <c r="W63" s="34" t="str">
        <f t="shared" si="50"/>
        <v/>
      </c>
      <c r="X63" s="34" t="str">
        <f t="shared" si="50"/>
        <v/>
      </c>
      <c r="Y63" s="34" t="str">
        <f t="shared" si="50"/>
        <v/>
      </c>
      <c r="Z63" s="34" t="str">
        <f t="shared" si="50"/>
        <v/>
      </c>
      <c r="AA63" s="34" t="str">
        <f t="shared" si="50"/>
        <v/>
      </c>
      <c r="AB63" s="34" t="str">
        <f t="shared" si="50"/>
        <v/>
      </c>
      <c r="AC63" s="34" t="str">
        <f t="shared" si="50"/>
        <v/>
      </c>
      <c r="AD63" s="34" t="str">
        <f t="shared" si="50"/>
        <v/>
      </c>
      <c r="AE63" s="34" t="str">
        <f t="shared" si="50"/>
        <v/>
      </c>
      <c r="AF63" s="34" t="str">
        <f t="shared" si="50"/>
        <v/>
      </c>
      <c r="AG63" s="34" t="str">
        <f t="shared" si="50"/>
        <v/>
      </c>
      <c r="AH63" s="34" t="str">
        <f t="shared" si="50"/>
        <v/>
      </c>
      <c r="AI63" s="34" t="str">
        <f t="shared" si="50"/>
        <v/>
      </c>
      <c r="AJ63" s="34" t="str">
        <f t="shared" si="50"/>
        <v/>
      </c>
      <c r="AK63" s="34" t="str">
        <f t="shared" si="50"/>
        <v/>
      </c>
      <c r="AL63" s="34" t="str">
        <f t="shared" si="50"/>
        <v/>
      </c>
      <c r="AM63" s="32">
        <f t="shared" si="35"/>
        <v>0</v>
      </c>
      <c r="AN63" s="32">
        <f t="shared" si="36"/>
        <v>0</v>
      </c>
      <c r="AO63" s="32">
        <f t="shared" si="37"/>
        <v>0</v>
      </c>
      <c r="AP63" s="1">
        <f t="shared" si="38"/>
        <v>0</v>
      </c>
      <c r="AQ63" s="35">
        <f t="shared" si="33"/>
        <v>0</v>
      </c>
      <c r="AR63" s="34" t="str">
        <f t="shared" si="39"/>
        <v/>
      </c>
      <c r="AT63" s="32"/>
      <c r="AU63" s="32"/>
      <c r="AV63" s="32"/>
      <c r="AW63" s="32"/>
      <c r="AX63" s="32"/>
      <c r="AY63" s="32"/>
      <c r="AZ63" s="32"/>
      <c r="BA63" s="32"/>
      <c r="BB63" s="32"/>
      <c r="BC63" s="32"/>
      <c r="BD63" s="32"/>
      <c r="BE63" s="32"/>
      <c r="BF63" s="32"/>
      <c r="BG63" s="32"/>
      <c r="BH63" s="32"/>
      <c r="BK63" s="4"/>
      <c r="BL63" s="123"/>
      <c r="BM63" s="123"/>
      <c r="BN63" s="123"/>
      <c r="BO63" s="123"/>
      <c r="BP63" s="123"/>
      <c r="BQ63" s="123"/>
      <c r="BR63" s="123"/>
      <c r="BS63" s="123"/>
      <c r="BT63" s="123"/>
      <c r="BU63" s="123"/>
      <c r="BV63" s="123"/>
      <c r="BW63" s="123"/>
      <c r="BX63" s="123"/>
      <c r="BY63" s="123"/>
      <c r="BZ63" s="123"/>
    </row>
    <row r="64" spans="1:78" hidden="1" x14ac:dyDescent="0.2">
      <c r="A64" s="34">
        <f t="shared" si="30"/>
        <v>14</v>
      </c>
      <c r="B64" s="200" t="str">
        <f t="shared" si="31"/>
        <v/>
      </c>
      <c r="C64" s="200"/>
      <c r="D64" s="34" t="str">
        <f t="shared" ref="D64:AL64" si="51">IF(D$48="","",D19)</f>
        <v/>
      </c>
      <c r="E64" s="34" t="str">
        <f t="shared" si="51"/>
        <v/>
      </c>
      <c r="F64" s="34" t="str">
        <f t="shared" si="51"/>
        <v/>
      </c>
      <c r="G64" s="34" t="str">
        <f t="shared" si="51"/>
        <v/>
      </c>
      <c r="H64" s="34" t="str">
        <f t="shared" si="51"/>
        <v/>
      </c>
      <c r="I64" s="34" t="str">
        <f t="shared" si="51"/>
        <v/>
      </c>
      <c r="J64" s="34" t="str">
        <f t="shared" si="51"/>
        <v/>
      </c>
      <c r="K64" s="34" t="str">
        <f t="shared" si="51"/>
        <v/>
      </c>
      <c r="L64" s="34" t="str">
        <f t="shared" si="51"/>
        <v/>
      </c>
      <c r="M64" s="34" t="str">
        <f t="shared" si="51"/>
        <v/>
      </c>
      <c r="N64" s="34" t="str">
        <f t="shared" si="51"/>
        <v/>
      </c>
      <c r="O64" s="34" t="str">
        <f t="shared" si="51"/>
        <v/>
      </c>
      <c r="P64" s="34" t="str">
        <f t="shared" si="51"/>
        <v/>
      </c>
      <c r="Q64" s="34" t="str">
        <f t="shared" si="51"/>
        <v/>
      </c>
      <c r="R64" s="34" t="str">
        <f t="shared" si="51"/>
        <v/>
      </c>
      <c r="S64" s="34" t="str">
        <f t="shared" si="51"/>
        <v/>
      </c>
      <c r="T64" s="34" t="str">
        <f t="shared" si="51"/>
        <v/>
      </c>
      <c r="U64" s="34" t="str">
        <f t="shared" si="51"/>
        <v/>
      </c>
      <c r="V64" s="34" t="str">
        <f t="shared" si="51"/>
        <v/>
      </c>
      <c r="W64" s="34" t="str">
        <f t="shared" si="51"/>
        <v/>
      </c>
      <c r="X64" s="34" t="str">
        <f t="shared" si="51"/>
        <v/>
      </c>
      <c r="Y64" s="34" t="str">
        <f t="shared" si="51"/>
        <v/>
      </c>
      <c r="Z64" s="34" t="str">
        <f t="shared" si="51"/>
        <v/>
      </c>
      <c r="AA64" s="34" t="str">
        <f t="shared" si="51"/>
        <v/>
      </c>
      <c r="AB64" s="34" t="str">
        <f t="shared" si="51"/>
        <v/>
      </c>
      <c r="AC64" s="34" t="str">
        <f t="shared" si="51"/>
        <v/>
      </c>
      <c r="AD64" s="34" t="str">
        <f t="shared" si="51"/>
        <v/>
      </c>
      <c r="AE64" s="34" t="str">
        <f t="shared" si="51"/>
        <v/>
      </c>
      <c r="AF64" s="34" t="str">
        <f t="shared" si="51"/>
        <v/>
      </c>
      <c r="AG64" s="34" t="str">
        <f t="shared" si="51"/>
        <v/>
      </c>
      <c r="AH64" s="34" t="str">
        <f t="shared" si="51"/>
        <v/>
      </c>
      <c r="AI64" s="34" t="str">
        <f t="shared" si="51"/>
        <v/>
      </c>
      <c r="AJ64" s="34" t="str">
        <f t="shared" si="51"/>
        <v/>
      </c>
      <c r="AK64" s="34" t="str">
        <f t="shared" si="51"/>
        <v/>
      </c>
      <c r="AL64" s="34" t="str">
        <f t="shared" si="51"/>
        <v/>
      </c>
      <c r="AM64" s="32">
        <f t="shared" si="35"/>
        <v>0</v>
      </c>
      <c r="AN64" s="32">
        <f t="shared" si="36"/>
        <v>0</v>
      </c>
      <c r="AO64" s="32">
        <f t="shared" si="37"/>
        <v>0</v>
      </c>
      <c r="AP64" s="1">
        <f t="shared" si="38"/>
        <v>0</v>
      </c>
      <c r="AQ64" s="35">
        <f t="shared" si="33"/>
        <v>0</v>
      </c>
      <c r="AR64" s="34" t="str">
        <f t="shared" si="39"/>
        <v/>
      </c>
      <c r="AT64" s="32"/>
      <c r="AU64" s="32"/>
      <c r="AV64" s="32"/>
      <c r="AW64" s="32"/>
      <c r="AX64" s="32"/>
      <c r="AY64" s="32"/>
      <c r="AZ64" s="32"/>
      <c r="BA64" s="32"/>
      <c r="BB64" s="32"/>
      <c r="BC64" s="32"/>
      <c r="BD64" s="32"/>
      <c r="BE64" s="32"/>
      <c r="BF64" s="32"/>
      <c r="BG64" s="32"/>
      <c r="BH64" s="32"/>
      <c r="BK64" s="4"/>
      <c r="BL64" s="123"/>
      <c r="BM64" s="123"/>
      <c r="BN64" s="123"/>
      <c r="BO64" s="123"/>
      <c r="BP64" s="123"/>
      <c r="BQ64" s="123"/>
      <c r="BR64" s="123"/>
      <c r="BS64" s="123"/>
      <c r="BT64" s="123"/>
      <c r="BU64" s="123"/>
      <c r="BV64" s="123"/>
      <c r="BW64" s="123"/>
      <c r="BX64" s="123"/>
      <c r="BY64" s="123"/>
      <c r="BZ64" s="123"/>
    </row>
    <row r="65" spans="1:78" hidden="1" x14ac:dyDescent="0.2">
      <c r="A65" s="34">
        <f t="shared" si="30"/>
        <v>15</v>
      </c>
      <c r="B65" s="200" t="str">
        <f t="shared" si="31"/>
        <v/>
      </c>
      <c r="C65" s="200"/>
      <c r="D65" s="34" t="str">
        <f t="shared" ref="D65:AL65" si="52">IF(D$48="","",D20)</f>
        <v/>
      </c>
      <c r="E65" s="34" t="str">
        <f t="shared" si="52"/>
        <v/>
      </c>
      <c r="F65" s="34" t="str">
        <f t="shared" si="52"/>
        <v/>
      </c>
      <c r="G65" s="34" t="str">
        <f t="shared" si="52"/>
        <v/>
      </c>
      <c r="H65" s="34" t="str">
        <f t="shared" si="52"/>
        <v/>
      </c>
      <c r="I65" s="34" t="str">
        <f t="shared" si="52"/>
        <v/>
      </c>
      <c r="J65" s="34" t="str">
        <f t="shared" si="52"/>
        <v/>
      </c>
      <c r="K65" s="34" t="str">
        <f t="shared" si="52"/>
        <v/>
      </c>
      <c r="L65" s="34" t="str">
        <f t="shared" si="52"/>
        <v/>
      </c>
      <c r="M65" s="34" t="str">
        <f t="shared" si="52"/>
        <v/>
      </c>
      <c r="N65" s="34" t="str">
        <f t="shared" si="52"/>
        <v/>
      </c>
      <c r="O65" s="34" t="str">
        <f t="shared" si="52"/>
        <v/>
      </c>
      <c r="P65" s="34" t="str">
        <f t="shared" si="52"/>
        <v/>
      </c>
      <c r="Q65" s="34" t="str">
        <f t="shared" si="52"/>
        <v/>
      </c>
      <c r="R65" s="34" t="str">
        <f t="shared" si="52"/>
        <v/>
      </c>
      <c r="S65" s="34" t="str">
        <f t="shared" si="52"/>
        <v/>
      </c>
      <c r="T65" s="34" t="str">
        <f t="shared" si="52"/>
        <v/>
      </c>
      <c r="U65" s="34" t="str">
        <f t="shared" si="52"/>
        <v/>
      </c>
      <c r="V65" s="34" t="str">
        <f t="shared" si="52"/>
        <v/>
      </c>
      <c r="W65" s="34" t="str">
        <f t="shared" si="52"/>
        <v/>
      </c>
      <c r="X65" s="34" t="str">
        <f t="shared" si="52"/>
        <v/>
      </c>
      <c r="Y65" s="34" t="str">
        <f t="shared" si="52"/>
        <v/>
      </c>
      <c r="Z65" s="34" t="str">
        <f t="shared" si="52"/>
        <v/>
      </c>
      <c r="AA65" s="34" t="str">
        <f t="shared" si="52"/>
        <v/>
      </c>
      <c r="AB65" s="34" t="str">
        <f t="shared" si="52"/>
        <v/>
      </c>
      <c r="AC65" s="34" t="str">
        <f t="shared" si="52"/>
        <v/>
      </c>
      <c r="AD65" s="34" t="str">
        <f t="shared" si="52"/>
        <v/>
      </c>
      <c r="AE65" s="34" t="str">
        <f t="shared" si="52"/>
        <v/>
      </c>
      <c r="AF65" s="34" t="str">
        <f t="shared" si="52"/>
        <v/>
      </c>
      <c r="AG65" s="34" t="str">
        <f t="shared" si="52"/>
        <v/>
      </c>
      <c r="AH65" s="34" t="str">
        <f t="shared" si="52"/>
        <v/>
      </c>
      <c r="AI65" s="34" t="str">
        <f t="shared" si="52"/>
        <v/>
      </c>
      <c r="AJ65" s="34" t="str">
        <f t="shared" si="52"/>
        <v/>
      </c>
      <c r="AK65" s="34" t="str">
        <f t="shared" si="52"/>
        <v/>
      </c>
      <c r="AL65" s="34" t="str">
        <f t="shared" si="52"/>
        <v/>
      </c>
      <c r="AM65" s="32">
        <f t="shared" si="35"/>
        <v>0</v>
      </c>
      <c r="AN65" s="32">
        <f t="shared" si="36"/>
        <v>0</v>
      </c>
      <c r="AO65" s="32">
        <f t="shared" si="37"/>
        <v>0</v>
      </c>
      <c r="AP65" s="1">
        <f t="shared" si="38"/>
        <v>0</v>
      </c>
      <c r="AQ65" s="35">
        <f t="shared" si="33"/>
        <v>0</v>
      </c>
      <c r="AR65" s="34" t="str">
        <f t="shared" si="39"/>
        <v/>
      </c>
      <c r="AT65" s="32"/>
      <c r="AU65" s="32"/>
      <c r="AV65" s="32"/>
      <c r="AW65" s="32"/>
      <c r="AX65" s="32"/>
      <c r="AY65" s="32"/>
      <c r="AZ65" s="32"/>
      <c r="BA65" s="32"/>
      <c r="BB65" s="32"/>
      <c r="BC65" s="32"/>
      <c r="BD65" s="32"/>
      <c r="BE65" s="32"/>
      <c r="BF65" s="32"/>
      <c r="BG65" s="32"/>
      <c r="BH65" s="32"/>
      <c r="BK65" s="4"/>
      <c r="BL65" s="123"/>
      <c r="BM65" s="123"/>
      <c r="BN65" s="123"/>
      <c r="BO65" s="123"/>
      <c r="BP65" s="123"/>
      <c r="BQ65" s="123"/>
      <c r="BR65" s="123"/>
      <c r="BS65" s="123"/>
      <c r="BT65" s="123"/>
      <c r="BU65" s="123"/>
      <c r="BV65" s="123"/>
      <c r="BW65" s="123"/>
      <c r="BX65" s="123"/>
      <c r="BY65" s="123"/>
      <c r="BZ65" s="123"/>
    </row>
    <row r="66" spans="1:78" hidden="1" x14ac:dyDescent="0.2">
      <c r="A66" s="34">
        <f t="shared" si="30"/>
        <v>16</v>
      </c>
      <c r="B66" s="200" t="str">
        <f t="shared" si="31"/>
        <v/>
      </c>
      <c r="C66" s="200"/>
      <c r="D66" s="34" t="str">
        <f t="shared" ref="D66:AL66" si="53">IF(D$48="","",D21)</f>
        <v/>
      </c>
      <c r="E66" s="34" t="str">
        <f t="shared" si="53"/>
        <v/>
      </c>
      <c r="F66" s="34" t="str">
        <f t="shared" si="53"/>
        <v/>
      </c>
      <c r="G66" s="34" t="str">
        <f t="shared" si="53"/>
        <v/>
      </c>
      <c r="H66" s="34" t="str">
        <f t="shared" si="53"/>
        <v/>
      </c>
      <c r="I66" s="34" t="str">
        <f t="shared" si="53"/>
        <v/>
      </c>
      <c r="J66" s="34" t="str">
        <f t="shared" si="53"/>
        <v/>
      </c>
      <c r="K66" s="34" t="str">
        <f t="shared" si="53"/>
        <v/>
      </c>
      <c r="L66" s="34" t="str">
        <f t="shared" si="53"/>
        <v/>
      </c>
      <c r="M66" s="34" t="str">
        <f t="shared" si="53"/>
        <v/>
      </c>
      <c r="N66" s="34" t="str">
        <f t="shared" si="53"/>
        <v/>
      </c>
      <c r="O66" s="34" t="str">
        <f t="shared" si="53"/>
        <v/>
      </c>
      <c r="P66" s="34" t="str">
        <f t="shared" si="53"/>
        <v/>
      </c>
      <c r="Q66" s="34" t="str">
        <f t="shared" si="53"/>
        <v/>
      </c>
      <c r="R66" s="34" t="str">
        <f t="shared" si="53"/>
        <v/>
      </c>
      <c r="S66" s="34" t="str">
        <f t="shared" si="53"/>
        <v/>
      </c>
      <c r="T66" s="34" t="str">
        <f t="shared" si="53"/>
        <v/>
      </c>
      <c r="U66" s="34" t="str">
        <f t="shared" si="53"/>
        <v/>
      </c>
      <c r="V66" s="34" t="str">
        <f t="shared" si="53"/>
        <v/>
      </c>
      <c r="W66" s="34" t="str">
        <f t="shared" si="53"/>
        <v/>
      </c>
      <c r="X66" s="34" t="str">
        <f t="shared" si="53"/>
        <v/>
      </c>
      <c r="Y66" s="34" t="str">
        <f t="shared" si="53"/>
        <v/>
      </c>
      <c r="Z66" s="34" t="str">
        <f t="shared" si="53"/>
        <v/>
      </c>
      <c r="AA66" s="34" t="str">
        <f t="shared" si="53"/>
        <v/>
      </c>
      <c r="AB66" s="34" t="str">
        <f t="shared" si="53"/>
        <v/>
      </c>
      <c r="AC66" s="34" t="str">
        <f t="shared" si="53"/>
        <v/>
      </c>
      <c r="AD66" s="34" t="str">
        <f t="shared" si="53"/>
        <v/>
      </c>
      <c r="AE66" s="34" t="str">
        <f t="shared" si="53"/>
        <v/>
      </c>
      <c r="AF66" s="34" t="str">
        <f t="shared" si="53"/>
        <v/>
      </c>
      <c r="AG66" s="34" t="str">
        <f t="shared" si="53"/>
        <v/>
      </c>
      <c r="AH66" s="34" t="str">
        <f t="shared" si="53"/>
        <v/>
      </c>
      <c r="AI66" s="34" t="str">
        <f t="shared" si="53"/>
        <v/>
      </c>
      <c r="AJ66" s="34" t="str">
        <f t="shared" si="53"/>
        <v/>
      </c>
      <c r="AK66" s="34" t="str">
        <f t="shared" si="53"/>
        <v/>
      </c>
      <c r="AL66" s="34" t="str">
        <f t="shared" si="53"/>
        <v/>
      </c>
      <c r="AM66" s="32">
        <f t="shared" si="35"/>
        <v>0</v>
      </c>
      <c r="AN66" s="32">
        <f t="shared" si="36"/>
        <v>0</v>
      </c>
      <c r="AO66" s="32">
        <f t="shared" si="37"/>
        <v>0</v>
      </c>
      <c r="AP66" s="1">
        <f t="shared" si="38"/>
        <v>0</v>
      </c>
      <c r="AQ66" s="35">
        <f t="shared" si="33"/>
        <v>0</v>
      </c>
      <c r="AR66" s="34" t="str">
        <f t="shared" si="39"/>
        <v/>
      </c>
      <c r="AT66" s="32"/>
      <c r="AU66" s="32"/>
      <c r="AV66" s="32"/>
      <c r="AW66" s="32"/>
      <c r="AX66" s="32"/>
      <c r="AY66" s="32"/>
      <c r="AZ66" s="32"/>
      <c r="BA66" s="32"/>
      <c r="BB66" s="32"/>
      <c r="BC66" s="32"/>
      <c r="BD66" s="32"/>
      <c r="BE66" s="32"/>
      <c r="BF66" s="32"/>
      <c r="BG66" s="32"/>
      <c r="BH66" s="32"/>
      <c r="BK66" s="4"/>
      <c r="BL66" s="123"/>
      <c r="BM66" s="123"/>
      <c r="BN66" s="123"/>
      <c r="BO66" s="123"/>
      <c r="BP66" s="123"/>
      <c r="BQ66" s="123"/>
      <c r="BR66" s="123"/>
      <c r="BS66" s="123"/>
      <c r="BT66" s="123"/>
      <c r="BU66" s="123"/>
      <c r="BV66" s="123"/>
      <c r="BW66" s="123"/>
      <c r="BX66" s="123"/>
      <c r="BY66" s="123"/>
      <c r="BZ66" s="123"/>
    </row>
    <row r="67" spans="1:78" hidden="1" x14ac:dyDescent="0.2">
      <c r="A67" s="34">
        <f t="shared" si="30"/>
        <v>17</v>
      </c>
      <c r="B67" s="200" t="str">
        <f t="shared" si="31"/>
        <v/>
      </c>
      <c r="C67" s="200"/>
      <c r="D67" s="34" t="str">
        <f t="shared" ref="D67:AL67" si="54">IF(D$48="","",D22)</f>
        <v/>
      </c>
      <c r="E67" s="34" t="str">
        <f t="shared" si="54"/>
        <v/>
      </c>
      <c r="F67" s="34" t="str">
        <f t="shared" si="54"/>
        <v/>
      </c>
      <c r="G67" s="34" t="str">
        <f t="shared" si="54"/>
        <v/>
      </c>
      <c r="H67" s="34" t="str">
        <f t="shared" si="54"/>
        <v/>
      </c>
      <c r="I67" s="34" t="str">
        <f t="shared" si="54"/>
        <v/>
      </c>
      <c r="J67" s="34" t="str">
        <f t="shared" si="54"/>
        <v/>
      </c>
      <c r="K67" s="34" t="str">
        <f t="shared" si="54"/>
        <v/>
      </c>
      <c r="L67" s="34" t="str">
        <f t="shared" si="54"/>
        <v/>
      </c>
      <c r="M67" s="34" t="str">
        <f t="shared" si="54"/>
        <v/>
      </c>
      <c r="N67" s="34" t="str">
        <f t="shared" si="54"/>
        <v/>
      </c>
      <c r="O67" s="34" t="str">
        <f t="shared" si="54"/>
        <v/>
      </c>
      <c r="P67" s="34" t="str">
        <f t="shared" si="54"/>
        <v/>
      </c>
      <c r="Q67" s="34" t="str">
        <f t="shared" si="54"/>
        <v/>
      </c>
      <c r="R67" s="34" t="str">
        <f t="shared" si="54"/>
        <v/>
      </c>
      <c r="S67" s="34" t="str">
        <f t="shared" si="54"/>
        <v/>
      </c>
      <c r="T67" s="34" t="str">
        <f t="shared" si="54"/>
        <v/>
      </c>
      <c r="U67" s="34" t="str">
        <f t="shared" si="54"/>
        <v/>
      </c>
      <c r="V67" s="34" t="str">
        <f t="shared" si="54"/>
        <v/>
      </c>
      <c r="W67" s="34" t="str">
        <f t="shared" si="54"/>
        <v/>
      </c>
      <c r="X67" s="34" t="str">
        <f t="shared" si="54"/>
        <v/>
      </c>
      <c r="Y67" s="34" t="str">
        <f t="shared" si="54"/>
        <v/>
      </c>
      <c r="Z67" s="34" t="str">
        <f t="shared" si="54"/>
        <v/>
      </c>
      <c r="AA67" s="34" t="str">
        <f t="shared" si="54"/>
        <v/>
      </c>
      <c r="AB67" s="34" t="str">
        <f t="shared" si="54"/>
        <v/>
      </c>
      <c r="AC67" s="34" t="str">
        <f t="shared" si="54"/>
        <v/>
      </c>
      <c r="AD67" s="34" t="str">
        <f t="shared" si="54"/>
        <v/>
      </c>
      <c r="AE67" s="34" t="str">
        <f t="shared" si="54"/>
        <v/>
      </c>
      <c r="AF67" s="34" t="str">
        <f t="shared" si="54"/>
        <v/>
      </c>
      <c r="AG67" s="34" t="str">
        <f t="shared" si="54"/>
        <v/>
      </c>
      <c r="AH67" s="34" t="str">
        <f t="shared" si="54"/>
        <v/>
      </c>
      <c r="AI67" s="34" t="str">
        <f t="shared" si="54"/>
        <v/>
      </c>
      <c r="AJ67" s="34" t="str">
        <f t="shared" si="54"/>
        <v/>
      </c>
      <c r="AK67" s="34" t="str">
        <f t="shared" si="54"/>
        <v/>
      </c>
      <c r="AL67" s="34" t="str">
        <f t="shared" si="54"/>
        <v/>
      </c>
      <c r="AM67" s="32">
        <f t="shared" si="35"/>
        <v>0</v>
      </c>
      <c r="AN67" s="32">
        <f t="shared" si="36"/>
        <v>0</v>
      </c>
      <c r="AO67" s="32">
        <f t="shared" si="37"/>
        <v>0</v>
      </c>
      <c r="AP67" s="1">
        <f t="shared" si="38"/>
        <v>0</v>
      </c>
      <c r="AQ67" s="35">
        <f t="shared" si="33"/>
        <v>0</v>
      </c>
      <c r="AR67" s="34" t="str">
        <f t="shared" si="39"/>
        <v/>
      </c>
      <c r="AT67" s="32"/>
      <c r="AU67" s="32"/>
      <c r="AV67" s="32"/>
      <c r="AW67" s="32"/>
      <c r="AX67" s="32"/>
      <c r="AY67" s="32"/>
      <c r="AZ67" s="32"/>
      <c r="BA67" s="32"/>
      <c r="BB67" s="32"/>
      <c r="BC67" s="32"/>
      <c r="BD67" s="32"/>
      <c r="BE67" s="32"/>
      <c r="BF67" s="32"/>
      <c r="BG67" s="32"/>
      <c r="BH67" s="32"/>
      <c r="BK67" s="4"/>
      <c r="BL67" s="123"/>
      <c r="BM67" s="123"/>
      <c r="BN67" s="123"/>
      <c r="BO67" s="123"/>
      <c r="BP67" s="123"/>
      <c r="BQ67" s="123"/>
      <c r="BR67" s="123"/>
      <c r="BS67" s="123"/>
      <c r="BT67" s="123"/>
      <c r="BU67" s="123"/>
      <c r="BV67" s="123"/>
      <c r="BW67" s="123"/>
      <c r="BX67" s="123"/>
      <c r="BY67" s="123"/>
      <c r="BZ67" s="123"/>
    </row>
    <row r="68" spans="1:78" hidden="1" x14ac:dyDescent="0.2">
      <c r="A68" s="34">
        <f t="shared" si="30"/>
        <v>18</v>
      </c>
      <c r="B68" s="200" t="str">
        <f t="shared" si="31"/>
        <v/>
      </c>
      <c r="C68" s="200"/>
      <c r="D68" s="34" t="str">
        <f t="shared" ref="D68:AL68" si="55">IF(D$48="","",D23)</f>
        <v/>
      </c>
      <c r="E68" s="34" t="str">
        <f t="shared" si="55"/>
        <v/>
      </c>
      <c r="F68" s="34" t="str">
        <f t="shared" si="55"/>
        <v/>
      </c>
      <c r="G68" s="34" t="str">
        <f t="shared" si="55"/>
        <v/>
      </c>
      <c r="H68" s="34" t="str">
        <f t="shared" si="55"/>
        <v/>
      </c>
      <c r="I68" s="34" t="str">
        <f t="shared" si="55"/>
        <v/>
      </c>
      <c r="J68" s="34" t="str">
        <f t="shared" si="55"/>
        <v/>
      </c>
      <c r="K68" s="34" t="str">
        <f t="shared" si="55"/>
        <v/>
      </c>
      <c r="L68" s="34" t="str">
        <f t="shared" si="55"/>
        <v/>
      </c>
      <c r="M68" s="34" t="str">
        <f t="shared" si="55"/>
        <v/>
      </c>
      <c r="N68" s="34" t="str">
        <f t="shared" si="55"/>
        <v/>
      </c>
      <c r="O68" s="34" t="str">
        <f t="shared" si="55"/>
        <v/>
      </c>
      <c r="P68" s="34" t="str">
        <f t="shared" si="55"/>
        <v/>
      </c>
      <c r="Q68" s="34" t="str">
        <f t="shared" si="55"/>
        <v/>
      </c>
      <c r="R68" s="34" t="str">
        <f t="shared" si="55"/>
        <v/>
      </c>
      <c r="S68" s="34" t="str">
        <f t="shared" si="55"/>
        <v/>
      </c>
      <c r="T68" s="34" t="str">
        <f t="shared" si="55"/>
        <v/>
      </c>
      <c r="U68" s="34" t="str">
        <f t="shared" si="55"/>
        <v/>
      </c>
      <c r="V68" s="34" t="str">
        <f t="shared" si="55"/>
        <v/>
      </c>
      <c r="W68" s="34" t="str">
        <f t="shared" si="55"/>
        <v/>
      </c>
      <c r="X68" s="34" t="str">
        <f t="shared" si="55"/>
        <v/>
      </c>
      <c r="Y68" s="34" t="str">
        <f t="shared" si="55"/>
        <v/>
      </c>
      <c r="Z68" s="34" t="str">
        <f t="shared" si="55"/>
        <v/>
      </c>
      <c r="AA68" s="34" t="str">
        <f t="shared" si="55"/>
        <v/>
      </c>
      <c r="AB68" s="34" t="str">
        <f t="shared" si="55"/>
        <v/>
      </c>
      <c r="AC68" s="34" t="str">
        <f t="shared" si="55"/>
        <v/>
      </c>
      <c r="AD68" s="34" t="str">
        <f t="shared" si="55"/>
        <v/>
      </c>
      <c r="AE68" s="34" t="str">
        <f t="shared" si="55"/>
        <v/>
      </c>
      <c r="AF68" s="34" t="str">
        <f t="shared" si="55"/>
        <v/>
      </c>
      <c r="AG68" s="34" t="str">
        <f t="shared" si="55"/>
        <v/>
      </c>
      <c r="AH68" s="34" t="str">
        <f t="shared" si="55"/>
        <v/>
      </c>
      <c r="AI68" s="34" t="str">
        <f t="shared" si="55"/>
        <v/>
      </c>
      <c r="AJ68" s="34" t="str">
        <f t="shared" si="55"/>
        <v/>
      </c>
      <c r="AK68" s="34" t="str">
        <f t="shared" si="55"/>
        <v/>
      </c>
      <c r="AL68" s="34" t="str">
        <f t="shared" si="55"/>
        <v/>
      </c>
      <c r="AM68" s="32">
        <f t="shared" si="35"/>
        <v>0</v>
      </c>
      <c r="AN68" s="32">
        <f t="shared" si="36"/>
        <v>0</v>
      </c>
      <c r="AO68" s="32">
        <f t="shared" si="37"/>
        <v>0</v>
      </c>
      <c r="AP68" s="1">
        <f t="shared" si="38"/>
        <v>0</v>
      </c>
      <c r="AQ68" s="35">
        <f t="shared" si="33"/>
        <v>0</v>
      </c>
      <c r="AR68" s="34" t="str">
        <f t="shared" si="39"/>
        <v/>
      </c>
      <c r="AT68" s="32"/>
      <c r="AU68" s="32"/>
      <c r="AV68" s="32"/>
      <c r="AW68" s="32"/>
      <c r="AX68" s="32"/>
      <c r="AY68" s="32"/>
      <c r="AZ68" s="32"/>
      <c r="BA68" s="32"/>
      <c r="BB68" s="32"/>
      <c r="BC68" s="32"/>
      <c r="BD68" s="32"/>
      <c r="BE68" s="32"/>
      <c r="BF68" s="32"/>
      <c r="BG68" s="32"/>
      <c r="BH68" s="32"/>
      <c r="BK68" s="4"/>
      <c r="BL68" s="123"/>
      <c r="BM68" s="123"/>
      <c r="BN68" s="123"/>
      <c r="BO68" s="123"/>
      <c r="BP68" s="123"/>
      <c r="BQ68" s="123"/>
      <c r="BR68" s="123"/>
      <c r="BS68" s="123"/>
      <c r="BT68" s="123"/>
      <c r="BU68" s="123"/>
      <c r="BV68" s="123"/>
      <c r="BW68" s="123"/>
      <c r="BX68" s="123"/>
      <c r="BY68" s="123"/>
      <c r="BZ68" s="123"/>
    </row>
    <row r="69" spans="1:78" hidden="1" x14ac:dyDescent="0.2">
      <c r="A69" s="34">
        <f t="shared" si="30"/>
        <v>19</v>
      </c>
      <c r="B69" s="200" t="str">
        <f t="shared" si="31"/>
        <v/>
      </c>
      <c r="C69" s="200"/>
      <c r="D69" s="34" t="str">
        <f t="shared" ref="D69:AL69" si="56">IF(D$48="","",D24)</f>
        <v/>
      </c>
      <c r="E69" s="34" t="str">
        <f t="shared" si="56"/>
        <v/>
      </c>
      <c r="F69" s="34" t="str">
        <f t="shared" si="56"/>
        <v/>
      </c>
      <c r="G69" s="34" t="str">
        <f t="shared" si="56"/>
        <v/>
      </c>
      <c r="H69" s="34" t="str">
        <f t="shared" si="56"/>
        <v/>
      </c>
      <c r="I69" s="34" t="str">
        <f t="shared" si="56"/>
        <v/>
      </c>
      <c r="J69" s="34" t="str">
        <f t="shared" si="56"/>
        <v/>
      </c>
      <c r="K69" s="34" t="str">
        <f t="shared" si="56"/>
        <v/>
      </c>
      <c r="L69" s="34" t="str">
        <f t="shared" si="56"/>
        <v/>
      </c>
      <c r="M69" s="34" t="str">
        <f t="shared" si="56"/>
        <v/>
      </c>
      <c r="N69" s="34" t="str">
        <f t="shared" si="56"/>
        <v/>
      </c>
      <c r="O69" s="34" t="str">
        <f t="shared" si="56"/>
        <v/>
      </c>
      <c r="P69" s="34" t="str">
        <f t="shared" si="56"/>
        <v/>
      </c>
      <c r="Q69" s="34" t="str">
        <f t="shared" si="56"/>
        <v/>
      </c>
      <c r="R69" s="34" t="str">
        <f t="shared" si="56"/>
        <v/>
      </c>
      <c r="S69" s="34" t="str">
        <f t="shared" si="56"/>
        <v/>
      </c>
      <c r="T69" s="34" t="str">
        <f t="shared" si="56"/>
        <v/>
      </c>
      <c r="U69" s="34" t="str">
        <f t="shared" si="56"/>
        <v/>
      </c>
      <c r="V69" s="34" t="str">
        <f t="shared" si="56"/>
        <v/>
      </c>
      <c r="W69" s="34" t="str">
        <f t="shared" si="56"/>
        <v/>
      </c>
      <c r="X69" s="34" t="str">
        <f t="shared" si="56"/>
        <v/>
      </c>
      <c r="Y69" s="34" t="str">
        <f t="shared" si="56"/>
        <v/>
      </c>
      <c r="Z69" s="34" t="str">
        <f t="shared" si="56"/>
        <v/>
      </c>
      <c r="AA69" s="34" t="str">
        <f t="shared" si="56"/>
        <v/>
      </c>
      <c r="AB69" s="34" t="str">
        <f t="shared" si="56"/>
        <v/>
      </c>
      <c r="AC69" s="34" t="str">
        <f t="shared" si="56"/>
        <v/>
      </c>
      <c r="AD69" s="34" t="str">
        <f t="shared" si="56"/>
        <v/>
      </c>
      <c r="AE69" s="34" t="str">
        <f t="shared" si="56"/>
        <v/>
      </c>
      <c r="AF69" s="34" t="str">
        <f t="shared" si="56"/>
        <v/>
      </c>
      <c r="AG69" s="34" t="str">
        <f t="shared" si="56"/>
        <v/>
      </c>
      <c r="AH69" s="34" t="str">
        <f t="shared" si="56"/>
        <v/>
      </c>
      <c r="AI69" s="34" t="str">
        <f t="shared" si="56"/>
        <v/>
      </c>
      <c r="AJ69" s="34" t="str">
        <f t="shared" si="56"/>
        <v/>
      </c>
      <c r="AK69" s="34" t="str">
        <f t="shared" si="56"/>
        <v/>
      </c>
      <c r="AL69" s="34" t="str">
        <f t="shared" si="56"/>
        <v/>
      </c>
      <c r="AM69" s="32">
        <f t="shared" si="35"/>
        <v>0</v>
      </c>
      <c r="AN69" s="32">
        <f t="shared" si="36"/>
        <v>0</v>
      </c>
      <c r="AO69" s="32">
        <f t="shared" si="37"/>
        <v>0</v>
      </c>
      <c r="AP69" s="1">
        <f t="shared" si="38"/>
        <v>0</v>
      </c>
      <c r="AQ69" s="35">
        <f t="shared" si="33"/>
        <v>0</v>
      </c>
      <c r="AR69" s="34" t="str">
        <f t="shared" si="39"/>
        <v/>
      </c>
      <c r="AT69" s="32"/>
      <c r="AU69" s="32"/>
      <c r="AV69" s="32"/>
      <c r="AW69" s="32"/>
      <c r="AX69" s="32"/>
      <c r="AY69" s="32"/>
      <c r="AZ69" s="32"/>
      <c r="BA69" s="32"/>
      <c r="BB69" s="32"/>
      <c r="BC69" s="32"/>
      <c r="BD69" s="32"/>
      <c r="BE69" s="32"/>
      <c r="BF69" s="32"/>
      <c r="BG69" s="32"/>
      <c r="BH69" s="32"/>
      <c r="BK69" s="4"/>
      <c r="BL69" s="123"/>
      <c r="BM69" s="123"/>
      <c r="BN69" s="123"/>
      <c r="BO69" s="123"/>
      <c r="BP69" s="123"/>
      <c r="BQ69" s="123"/>
      <c r="BR69" s="123"/>
      <c r="BS69" s="123"/>
      <c r="BT69" s="123"/>
      <c r="BU69" s="123"/>
      <c r="BV69" s="123"/>
      <c r="BW69" s="123"/>
      <c r="BX69" s="123"/>
      <c r="BY69" s="123"/>
      <c r="BZ69" s="123"/>
    </row>
    <row r="70" spans="1:78" hidden="1" x14ac:dyDescent="0.2">
      <c r="A70" s="34">
        <f t="shared" si="30"/>
        <v>20</v>
      </c>
      <c r="B70" s="200" t="str">
        <f t="shared" si="31"/>
        <v/>
      </c>
      <c r="C70" s="200"/>
      <c r="D70" s="34" t="str">
        <f t="shared" ref="D70:AL70" si="57">IF(D$48="","",D25)</f>
        <v/>
      </c>
      <c r="E70" s="34" t="str">
        <f t="shared" si="57"/>
        <v/>
      </c>
      <c r="F70" s="34" t="str">
        <f t="shared" si="57"/>
        <v/>
      </c>
      <c r="G70" s="34" t="str">
        <f t="shared" si="57"/>
        <v/>
      </c>
      <c r="H70" s="34" t="str">
        <f t="shared" si="57"/>
        <v/>
      </c>
      <c r="I70" s="34" t="str">
        <f t="shared" si="57"/>
        <v/>
      </c>
      <c r="J70" s="34" t="str">
        <f t="shared" si="57"/>
        <v/>
      </c>
      <c r="K70" s="34" t="str">
        <f t="shared" si="57"/>
        <v/>
      </c>
      <c r="L70" s="34" t="str">
        <f t="shared" si="57"/>
        <v/>
      </c>
      <c r="M70" s="34" t="str">
        <f t="shared" si="57"/>
        <v/>
      </c>
      <c r="N70" s="34" t="str">
        <f t="shared" si="57"/>
        <v/>
      </c>
      <c r="O70" s="34" t="str">
        <f t="shared" si="57"/>
        <v/>
      </c>
      <c r="P70" s="34" t="str">
        <f t="shared" si="57"/>
        <v/>
      </c>
      <c r="Q70" s="34" t="str">
        <f t="shared" si="57"/>
        <v/>
      </c>
      <c r="R70" s="34" t="str">
        <f t="shared" si="57"/>
        <v/>
      </c>
      <c r="S70" s="34" t="str">
        <f t="shared" si="57"/>
        <v/>
      </c>
      <c r="T70" s="34" t="str">
        <f t="shared" si="57"/>
        <v/>
      </c>
      <c r="U70" s="34" t="str">
        <f t="shared" si="57"/>
        <v/>
      </c>
      <c r="V70" s="34" t="str">
        <f t="shared" si="57"/>
        <v/>
      </c>
      <c r="W70" s="34" t="str">
        <f t="shared" si="57"/>
        <v/>
      </c>
      <c r="X70" s="34" t="str">
        <f t="shared" si="57"/>
        <v/>
      </c>
      <c r="Y70" s="34" t="str">
        <f t="shared" si="57"/>
        <v/>
      </c>
      <c r="Z70" s="34" t="str">
        <f t="shared" si="57"/>
        <v/>
      </c>
      <c r="AA70" s="34" t="str">
        <f t="shared" si="57"/>
        <v/>
      </c>
      <c r="AB70" s="34" t="str">
        <f t="shared" si="57"/>
        <v/>
      </c>
      <c r="AC70" s="34" t="str">
        <f t="shared" si="57"/>
        <v/>
      </c>
      <c r="AD70" s="34" t="str">
        <f t="shared" si="57"/>
        <v/>
      </c>
      <c r="AE70" s="34" t="str">
        <f t="shared" si="57"/>
        <v/>
      </c>
      <c r="AF70" s="34" t="str">
        <f t="shared" si="57"/>
        <v/>
      </c>
      <c r="AG70" s="34" t="str">
        <f t="shared" si="57"/>
        <v/>
      </c>
      <c r="AH70" s="34" t="str">
        <f t="shared" si="57"/>
        <v/>
      </c>
      <c r="AI70" s="34" t="str">
        <f t="shared" si="57"/>
        <v/>
      </c>
      <c r="AJ70" s="34" t="str">
        <f t="shared" si="57"/>
        <v/>
      </c>
      <c r="AK70" s="34" t="str">
        <f t="shared" si="57"/>
        <v/>
      </c>
      <c r="AL70" s="34" t="str">
        <f t="shared" si="57"/>
        <v/>
      </c>
      <c r="AM70" s="32">
        <f t="shared" si="35"/>
        <v>0</v>
      </c>
      <c r="AN70" s="32">
        <f t="shared" si="36"/>
        <v>0</v>
      </c>
      <c r="AO70" s="32">
        <f t="shared" si="37"/>
        <v>0</v>
      </c>
      <c r="AP70" s="1">
        <f t="shared" si="38"/>
        <v>0</v>
      </c>
      <c r="AQ70" s="35">
        <f t="shared" si="33"/>
        <v>0</v>
      </c>
      <c r="AR70" s="34" t="str">
        <f t="shared" si="39"/>
        <v/>
      </c>
      <c r="AT70" s="32"/>
      <c r="AU70" s="32"/>
      <c r="AV70" s="32"/>
      <c r="AW70" s="32"/>
      <c r="AX70" s="32"/>
      <c r="AY70" s="32"/>
      <c r="AZ70" s="32"/>
      <c r="BA70" s="32"/>
      <c r="BB70" s="32"/>
      <c r="BC70" s="32"/>
      <c r="BD70" s="32"/>
      <c r="BE70" s="32"/>
      <c r="BF70" s="32"/>
      <c r="BG70" s="32"/>
      <c r="BH70" s="32"/>
      <c r="BK70" s="4"/>
      <c r="BL70" s="123"/>
      <c r="BM70" s="123"/>
      <c r="BN70" s="123"/>
      <c r="BO70" s="123"/>
      <c r="BP70" s="123"/>
      <c r="BQ70" s="123"/>
      <c r="BR70" s="123"/>
      <c r="BS70" s="123"/>
      <c r="BT70" s="123"/>
      <c r="BU70" s="123"/>
      <c r="BV70" s="123"/>
      <c r="BW70" s="123"/>
      <c r="BX70" s="123"/>
      <c r="BY70" s="123"/>
      <c r="BZ70" s="123"/>
    </row>
    <row r="71" spans="1:78" hidden="1" x14ac:dyDescent="0.2">
      <c r="A71" s="34">
        <f t="shared" si="30"/>
        <v>21</v>
      </c>
      <c r="B71" s="200" t="str">
        <f t="shared" si="31"/>
        <v/>
      </c>
      <c r="C71" s="200"/>
      <c r="D71" s="34" t="str">
        <f t="shared" ref="D71:AL71" si="58">IF(D$48="","",D26)</f>
        <v/>
      </c>
      <c r="E71" s="34" t="str">
        <f t="shared" si="58"/>
        <v/>
      </c>
      <c r="F71" s="34" t="str">
        <f t="shared" si="58"/>
        <v/>
      </c>
      <c r="G71" s="34" t="str">
        <f t="shared" si="58"/>
        <v/>
      </c>
      <c r="H71" s="34" t="str">
        <f t="shared" si="58"/>
        <v/>
      </c>
      <c r="I71" s="34" t="str">
        <f t="shared" si="58"/>
        <v/>
      </c>
      <c r="J71" s="34" t="str">
        <f t="shared" si="58"/>
        <v/>
      </c>
      <c r="K71" s="34" t="str">
        <f t="shared" si="58"/>
        <v/>
      </c>
      <c r="L71" s="34" t="str">
        <f t="shared" si="58"/>
        <v/>
      </c>
      <c r="M71" s="34" t="str">
        <f t="shared" si="58"/>
        <v/>
      </c>
      <c r="N71" s="34" t="str">
        <f t="shared" si="58"/>
        <v/>
      </c>
      <c r="O71" s="34" t="str">
        <f t="shared" si="58"/>
        <v/>
      </c>
      <c r="P71" s="34" t="str">
        <f t="shared" si="58"/>
        <v/>
      </c>
      <c r="Q71" s="34" t="str">
        <f t="shared" si="58"/>
        <v/>
      </c>
      <c r="R71" s="34" t="str">
        <f t="shared" si="58"/>
        <v/>
      </c>
      <c r="S71" s="34" t="str">
        <f t="shared" si="58"/>
        <v/>
      </c>
      <c r="T71" s="34" t="str">
        <f t="shared" si="58"/>
        <v/>
      </c>
      <c r="U71" s="34" t="str">
        <f t="shared" si="58"/>
        <v/>
      </c>
      <c r="V71" s="34" t="str">
        <f t="shared" si="58"/>
        <v/>
      </c>
      <c r="W71" s="34" t="str">
        <f t="shared" si="58"/>
        <v/>
      </c>
      <c r="X71" s="34" t="str">
        <f t="shared" si="58"/>
        <v/>
      </c>
      <c r="Y71" s="34" t="str">
        <f t="shared" si="58"/>
        <v/>
      </c>
      <c r="Z71" s="34" t="str">
        <f t="shared" si="58"/>
        <v/>
      </c>
      <c r="AA71" s="34" t="str">
        <f t="shared" si="58"/>
        <v/>
      </c>
      <c r="AB71" s="34" t="str">
        <f t="shared" si="58"/>
        <v/>
      </c>
      <c r="AC71" s="34" t="str">
        <f t="shared" si="58"/>
        <v/>
      </c>
      <c r="AD71" s="34" t="str">
        <f t="shared" si="58"/>
        <v/>
      </c>
      <c r="AE71" s="34" t="str">
        <f t="shared" si="58"/>
        <v/>
      </c>
      <c r="AF71" s="34" t="str">
        <f t="shared" si="58"/>
        <v/>
      </c>
      <c r="AG71" s="34" t="str">
        <f t="shared" si="58"/>
        <v/>
      </c>
      <c r="AH71" s="34" t="str">
        <f t="shared" si="58"/>
        <v/>
      </c>
      <c r="AI71" s="34" t="str">
        <f t="shared" si="58"/>
        <v/>
      </c>
      <c r="AJ71" s="34" t="str">
        <f t="shared" si="58"/>
        <v/>
      </c>
      <c r="AK71" s="34" t="str">
        <f t="shared" si="58"/>
        <v/>
      </c>
      <c r="AL71" s="34" t="str">
        <f t="shared" si="58"/>
        <v/>
      </c>
      <c r="AM71" s="32">
        <f t="shared" si="35"/>
        <v>0</v>
      </c>
      <c r="AN71" s="32">
        <f t="shared" si="36"/>
        <v>0</v>
      </c>
      <c r="AO71" s="32">
        <f t="shared" si="37"/>
        <v>0</v>
      </c>
      <c r="AP71" s="1">
        <f t="shared" si="38"/>
        <v>0</v>
      </c>
      <c r="AQ71" s="35">
        <f t="shared" si="33"/>
        <v>0</v>
      </c>
      <c r="AR71" s="34" t="str">
        <f t="shared" si="39"/>
        <v/>
      </c>
      <c r="AT71" s="32"/>
      <c r="AU71" s="32"/>
      <c r="AV71" s="32"/>
      <c r="AW71" s="32"/>
      <c r="AX71" s="32"/>
      <c r="AY71" s="32"/>
      <c r="AZ71" s="32"/>
      <c r="BA71" s="32"/>
      <c r="BB71" s="32"/>
      <c r="BC71" s="32"/>
      <c r="BD71" s="32"/>
      <c r="BE71" s="32"/>
      <c r="BF71" s="32"/>
      <c r="BG71" s="32"/>
      <c r="BH71" s="32"/>
      <c r="BK71" s="4"/>
      <c r="BL71" s="123"/>
      <c r="BM71" s="123"/>
      <c r="BN71" s="123"/>
      <c r="BO71" s="123"/>
      <c r="BP71" s="123"/>
      <c r="BQ71" s="123"/>
      <c r="BR71" s="123"/>
      <c r="BS71" s="123"/>
      <c r="BT71" s="123"/>
      <c r="BU71" s="123"/>
      <c r="BV71" s="123"/>
      <c r="BW71" s="123"/>
      <c r="BX71" s="123"/>
      <c r="BY71" s="123"/>
      <c r="BZ71" s="123"/>
    </row>
    <row r="72" spans="1:78" hidden="1" x14ac:dyDescent="0.2">
      <c r="A72" s="34">
        <f t="shared" si="30"/>
        <v>22</v>
      </c>
      <c r="B72" s="200" t="str">
        <f t="shared" si="31"/>
        <v/>
      </c>
      <c r="C72" s="200"/>
      <c r="D72" s="34" t="str">
        <f t="shared" ref="D72:AL72" si="59">IF(D$48="","",D27)</f>
        <v/>
      </c>
      <c r="E72" s="34" t="str">
        <f t="shared" si="59"/>
        <v/>
      </c>
      <c r="F72" s="34" t="str">
        <f t="shared" si="59"/>
        <v/>
      </c>
      <c r="G72" s="34" t="str">
        <f t="shared" si="59"/>
        <v/>
      </c>
      <c r="H72" s="34" t="str">
        <f t="shared" si="59"/>
        <v/>
      </c>
      <c r="I72" s="34" t="str">
        <f t="shared" si="59"/>
        <v/>
      </c>
      <c r="J72" s="34" t="str">
        <f t="shared" si="59"/>
        <v/>
      </c>
      <c r="K72" s="34" t="str">
        <f t="shared" si="59"/>
        <v/>
      </c>
      <c r="L72" s="34" t="str">
        <f t="shared" si="59"/>
        <v/>
      </c>
      <c r="M72" s="34" t="str">
        <f t="shared" si="59"/>
        <v/>
      </c>
      <c r="N72" s="34" t="str">
        <f t="shared" si="59"/>
        <v/>
      </c>
      <c r="O72" s="34" t="str">
        <f t="shared" si="59"/>
        <v/>
      </c>
      <c r="P72" s="34" t="str">
        <f t="shared" si="59"/>
        <v/>
      </c>
      <c r="Q72" s="34" t="str">
        <f t="shared" si="59"/>
        <v/>
      </c>
      <c r="R72" s="34" t="str">
        <f t="shared" si="59"/>
        <v/>
      </c>
      <c r="S72" s="34" t="str">
        <f t="shared" si="59"/>
        <v/>
      </c>
      <c r="T72" s="34" t="str">
        <f t="shared" si="59"/>
        <v/>
      </c>
      <c r="U72" s="34" t="str">
        <f t="shared" si="59"/>
        <v/>
      </c>
      <c r="V72" s="34" t="str">
        <f t="shared" si="59"/>
        <v/>
      </c>
      <c r="W72" s="34" t="str">
        <f t="shared" si="59"/>
        <v/>
      </c>
      <c r="X72" s="34" t="str">
        <f t="shared" si="59"/>
        <v/>
      </c>
      <c r="Y72" s="34" t="str">
        <f t="shared" si="59"/>
        <v/>
      </c>
      <c r="Z72" s="34" t="str">
        <f t="shared" si="59"/>
        <v/>
      </c>
      <c r="AA72" s="34" t="str">
        <f t="shared" si="59"/>
        <v/>
      </c>
      <c r="AB72" s="34" t="str">
        <f t="shared" si="59"/>
        <v/>
      </c>
      <c r="AC72" s="34" t="str">
        <f t="shared" si="59"/>
        <v/>
      </c>
      <c r="AD72" s="34" t="str">
        <f t="shared" si="59"/>
        <v/>
      </c>
      <c r="AE72" s="34" t="str">
        <f t="shared" si="59"/>
        <v/>
      </c>
      <c r="AF72" s="34" t="str">
        <f t="shared" si="59"/>
        <v/>
      </c>
      <c r="AG72" s="34" t="str">
        <f t="shared" si="59"/>
        <v/>
      </c>
      <c r="AH72" s="34" t="str">
        <f t="shared" si="59"/>
        <v/>
      </c>
      <c r="AI72" s="34" t="str">
        <f t="shared" si="59"/>
        <v/>
      </c>
      <c r="AJ72" s="34" t="str">
        <f t="shared" si="59"/>
        <v/>
      </c>
      <c r="AK72" s="34" t="str">
        <f t="shared" si="59"/>
        <v/>
      </c>
      <c r="AL72" s="34" t="str">
        <f t="shared" si="59"/>
        <v/>
      </c>
      <c r="AM72" s="32">
        <f t="shared" si="35"/>
        <v>0</v>
      </c>
      <c r="AN72" s="32">
        <f t="shared" si="36"/>
        <v>0</v>
      </c>
      <c r="AO72" s="32">
        <f t="shared" si="37"/>
        <v>0</v>
      </c>
      <c r="AP72" s="1">
        <f t="shared" si="38"/>
        <v>0</v>
      </c>
      <c r="AQ72" s="35">
        <f t="shared" si="33"/>
        <v>0</v>
      </c>
      <c r="AR72" s="34" t="str">
        <f t="shared" si="39"/>
        <v/>
      </c>
      <c r="AT72" s="32"/>
      <c r="AU72" s="32"/>
      <c r="AV72" s="32"/>
      <c r="AW72" s="32"/>
      <c r="AX72" s="32"/>
      <c r="AY72" s="32"/>
      <c r="AZ72" s="32"/>
      <c r="BA72" s="32"/>
      <c r="BB72" s="32"/>
      <c r="BC72" s="32"/>
      <c r="BD72" s="32"/>
      <c r="BE72" s="32"/>
      <c r="BF72" s="32"/>
      <c r="BG72" s="32"/>
      <c r="BH72" s="32"/>
      <c r="BK72" s="4"/>
      <c r="BL72" s="123"/>
      <c r="BM72" s="123"/>
      <c r="BN72" s="123"/>
      <c r="BO72" s="123"/>
      <c r="BP72" s="123"/>
      <c r="BQ72" s="123"/>
      <c r="BR72" s="123"/>
      <c r="BS72" s="123"/>
      <c r="BT72" s="123"/>
      <c r="BU72" s="123"/>
      <c r="BV72" s="123"/>
      <c r="BW72" s="123"/>
      <c r="BX72" s="123"/>
      <c r="BY72" s="123"/>
      <c r="BZ72" s="123"/>
    </row>
    <row r="73" spans="1:78" hidden="1" x14ac:dyDescent="0.2">
      <c r="A73" s="34">
        <f t="shared" si="30"/>
        <v>23</v>
      </c>
      <c r="B73" s="200" t="str">
        <f t="shared" si="31"/>
        <v/>
      </c>
      <c r="C73" s="200"/>
      <c r="D73" s="34" t="str">
        <f t="shared" ref="D73:AL73" si="60">IF(D$48="","",D28)</f>
        <v/>
      </c>
      <c r="E73" s="34" t="str">
        <f t="shared" si="60"/>
        <v/>
      </c>
      <c r="F73" s="34" t="str">
        <f t="shared" si="60"/>
        <v/>
      </c>
      <c r="G73" s="34" t="str">
        <f t="shared" si="60"/>
        <v/>
      </c>
      <c r="H73" s="34" t="str">
        <f t="shared" si="60"/>
        <v/>
      </c>
      <c r="I73" s="34" t="str">
        <f t="shared" si="60"/>
        <v/>
      </c>
      <c r="J73" s="34" t="str">
        <f t="shared" si="60"/>
        <v/>
      </c>
      <c r="K73" s="34" t="str">
        <f t="shared" si="60"/>
        <v/>
      </c>
      <c r="L73" s="34" t="str">
        <f t="shared" si="60"/>
        <v/>
      </c>
      <c r="M73" s="34" t="str">
        <f t="shared" si="60"/>
        <v/>
      </c>
      <c r="N73" s="34" t="str">
        <f t="shared" si="60"/>
        <v/>
      </c>
      <c r="O73" s="34" t="str">
        <f t="shared" si="60"/>
        <v/>
      </c>
      <c r="P73" s="34" t="str">
        <f t="shared" si="60"/>
        <v/>
      </c>
      <c r="Q73" s="34" t="str">
        <f t="shared" si="60"/>
        <v/>
      </c>
      <c r="R73" s="34" t="str">
        <f t="shared" si="60"/>
        <v/>
      </c>
      <c r="S73" s="34" t="str">
        <f t="shared" si="60"/>
        <v/>
      </c>
      <c r="T73" s="34" t="str">
        <f t="shared" si="60"/>
        <v/>
      </c>
      <c r="U73" s="34" t="str">
        <f t="shared" si="60"/>
        <v/>
      </c>
      <c r="V73" s="34" t="str">
        <f t="shared" si="60"/>
        <v/>
      </c>
      <c r="W73" s="34" t="str">
        <f t="shared" si="60"/>
        <v/>
      </c>
      <c r="X73" s="34" t="str">
        <f t="shared" si="60"/>
        <v/>
      </c>
      <c r="Y73" s="34" t="str">
        <f t="shared" si="60"/>
        <v/>
      </c>
      <c r="Z73" s="34" t="str">
        <f t="shared" si="60"/>
        <v/>
      </c>
      <c r="AA73" s="34" t="str">
        <f t="shared" si="60"/>
        <v/>
      </c>
      <c r="AB73" s="34" t="str">
        <f t="shared" si="60"/>
        <v/>
      </c>
      <c r="AC73" s="34" t="str">
        <f t="shared" si="60"/>
        <v/>
      </c>
      <c r="AD73" s="34" t="str">
        <f t="shared" si="60"/>
        <v/>
      </c>
      <c r="AE73" s="34" t="str">
        <f t="shared" si="60"/>
        <v/>
      </c>
      <c r="AF73" s="34" t="str">
        <f t="shared" si="60"/>
        <v/>
      </c>
      <c r="AG73" s="34" t="str">
        <f t="shared" si="60"/>
        <v/>
      </c>
      <c r="AH73" s="34" t="str">
        <f t="shared" si="60"/>
        <v/>
      </c>
      <c r="AI73" s="34" t="str">
        <f t="shared" si="60"/>
        <v/>
      </c>
      <c r="AJ73" s="34" t="str">
        <f t="shared" si="60"/>
        <v/>
      </c>
      <c r="AK73" s="34" t="str">
        <f t="shared" si="60"/>
        <v/>
      </c>
      <c r="AL73" s="34" t="str">
        <f t="shared" si="60"/>
        <v/>
      </c>
      <c r="AM73" s="32">
        <f t="shared" si="35"/>
        <v>0</v>
      </c>
      <c r="AN73" s="32">
        <f t="shared" si="36"/>
        <v>0</v>
      </c>
      <c r="AO73" s="32">
        <f t="shared" si="37"/>
        <v>0</v>
      </c>
      <c r="AP73" s="1">
        <f t="shared" si="38"/>
        <v>0</v>
      </c>
      <c r="AQ73" s="35">
        <f t="shared" si="33"/>
        <v>0</v>
      </c>
      <c r="AR73" s="34" t="str">
        <f t="shared" si="39"/>
        <v/>
      </c>
      <c r="AT73" s="32"/>
      <c r="AU73" s="32"/>
      <c r="AV73" s="32"/>
      <c r="AW73" s="32"/>
      <c r="AX73" s="32"/>
      <c r="AY73" s="32"/>
      <c r="AZ73" s="32"/>
      <c r="BA73" s="32"/>
      <c r="BB73" s="32"/>
      <c r="BC73" s="32"/>
      <c r="BD73" s="32"/>
      <c r="BE73" s="32"/>
      <c r="BF73" s="32"/>
      <c r="BG73" s="32"/>
      <c r="BH73" s="32"/>
      <c r="BK73" s="4"/>
      <c r="BL73" s="123"/>
      <c r="BM73" s="123"/>
      <c r="BN73" s="123"/>
      <c r="BO73" s="123"/>
      <c r="BP73" s="123"/>
      <c r="BQ73" s="123"/>
      <c r="BR73" s="123"/>
      <c r="BS73" s="123"/>
      <c r="BT73" s="123"/>
      <c r="BU73" s="123"/>
      <c r="BV73" s="123"/>
      <c r="BW73" s="123"/>
      <c r="BX73" s="123"/>
      <c r="BY73" s="123"/>
      <c r="BZ73" s="123"/>
    </row>
    <row r="74" spans="1:78" hidden="1" x14ac:dyDescent="0.2">
      <c r="A74" s="34">
        <f t="shared" si="30"/>
        <v>24</v>
      </c>
      <c r="B74" s="200" t="str">
        <f t="shared" si="31"/>
        <v/>
      </c>
      <c r="C74" s="200"/>
      <c r="D74" s="34" t="str">
        <f t="shared" ref="D74:AL74" si="61">IF(D$48="","",D29)</f>
        <v/>
      </c>
      <c r="E74" s="34" t="str">
        <f t="shared" si="61"/>
        <v/>
      </c>
      <c r="F74" s="34" t="str">
        <f t="shared" si="61"/>
        <v/>
      </c>
      <c r="G74" s="34" t="str">
        <f t="shared" si="61"/>
        <v/>
      </c>
      <c r="H74" s="34" t="str">
        <f t="shared" si="61"/>
        <v/>
      </c>
      <c r="I74" s="34" t="str">
        <f t="shared" si="61"/>
        <v/>
      </c>
      <c r="J74" s="34" t="str">
        <f t="shared" si="61"/>
        <v/>
      </c>
      <c r="K74" s="34" t="str">
        <f t="shared" si="61"/>
        <v/>
      </c>
      <c r="L74" s="34" t="str">
        <f t="shared" si="61"/>
        <v/>
      </c>
      <c r="M74" s="34" t="str">
        <f t="shared" si="61"/>
        <v/>
      </c>
      <c r="N74" s="34" t="str">
        <f t="shared" si="61"/>
        <v/>
      </c>
      <c r="O74" s="34" t="str">
        <f t="shared" si="61"/>
        <v/>
      </c>
      <c r="P74" s="34" t="str">
        <f t="shared" si="61"/>
        <v/>
      </c>
      <c r="Q74" s="34" t="str">
        <f t="shared" si="61"/>
        <v/>
      </c>
      <c r="R74" s="34" t="str">
        <f t="shared" si="61"/>
        <v/>
      </c>
      <c r="S74" s="34" t="str">
        <f t="shared" si="61"/>
        <v/>
      </c>
      <c r="T74" s="34" t="str">
        <f t="shared" si="61"/>
        <v/>
      </c>
      <c r="U74" s="34" t="str">
        <f t="shared" si="61"/>
        <v/>
      </c>
      <c r="V74" s="34" t="str">
        <f t="shared" si="61"/>
        <v/>
      </c>
      <c r="W74" s="34" t="str">
        <f t="shared" si="61"/>
        <v/>
      </c>
      <c r="X74" s="34" t="str">
        <f t="shared" si="61"/>
        <v/>
      </c>
      <c r="Y74" s="34" t="str">
        <f t="shared" si="61"/>
        <v/>
      </c>
      <c r="Z74" s="34" t="str">
        <f t="shared" si="61"/>
        <v/>
      </c>
      <c r="AA74" s="34" t="str">
        <f t="shared" si="61"/>
        <v/>
      </c>
      <c r="AB74" s="34" t="str">
        <f t="shared" si="61"/>
        <v/>
      </c>
      <c r="AC74" s="34" t="str">
        <f t="shared" si="61"/>
        <v/>
      </c>
      <c r="AD74" s="34" t="str">
        <f t="shared" si="61"/>
        <v/>
      </c>
      <c r="AE74" s="34" t="str">
        <f t="shared" si="61"/>
        <v/>
      </c>
      <c r="AF74" s="34" t="str">
        <f t="shared" si="61"/>
        <v/>
      </c>
      <c r="AG74" s="34" t="str">
        <f t="shared" si="61"/>
        <v/>
      </c>
      <c r="AH74" s="34" t="str">
        <f t="shared" si="61"/>
        <v/>
      </c>
      <c r="AI74" s="34" t="str">
        <f t="shared" si="61"/>
        <v/>
      </c>
      <c r="AJ74" s="34" t="str">
        <f t="shared" si="61"/>
        <v/>
      </c>
      <c r="AK74" s="34" t="str">
        <f t="shared" si="61"/>
        <v/>
      </c>
      <c r="AL74" s="34" t="str">
        <f t="shared" si="61"/>
        <v/>
      </c>
      <c r="AM74" s="32">
        <f t="shared" si="35"/>
        <v>0</v>
      </c>
      <c r="AN74" s="32">
        <f t="shared" si="36"/>
        <v>0</v>
      </c>
      <c r="AO74" s="32">
        <f t="shared" si="37"/>
        <v>0</v>
      </c>
      <c r="AP74" s="1">
        <f t="shared" si="38"/>
        <v>0</v>
      </c>
      <c r="AQ74" s="35">
        <f t="shared" si="33"/>
        <v>0</v>
      </c>
      <c r="AR74" s="34" t="str">
        <f t="shared" si="39"/>
        <v/>
      </c>
      <c r="AT74" s="32"/>
      <c r="AU74" s="32"/>
      <c r="AV74" s="32"/>
      <c r="AW74" s="32"/>
      <c r="AX74" s="32"/>
      <c r="AY74" s="32"/>
      <c r="AZ74" s="32"/>
      <c r="BA74" s="32"/>
      <c r="BB74" s="32"/>
      <c r="BC74" s="32"/>
      <c r="BD74" s="32"/>
      <c r="BE74" s="32"/>
      <c r="BF74" s="32"/>
      <c r="BG74" s="32"/>
      <c r="BH74" s="32"/>
      <c r="BK74" s="4"/>
      <c r="BL74" s="123"/>
      <c r="BM74" s="123"/>
      <c r="BN74" s="123"/>
      <c r="BO74" s="123"/>
      <c r="BP74" s="123"/>
      <c r="BQ74" s="123"/>
      <c r="BR74" s="123"/>
      <c r="BS74" s="123"/>
      <c r="BT74" s="123"/>
      <c r="BU74" s="123"/>
      <c r="BV74" s="123"/>
      <c r="BW74" s="123"/>
      <c r="BX74" s="123"/>
      <c r="BY74" s="123"/>
      <c r="BZ74" s="123"/>
    </row>
    <row r="75" spans="1:78" hidden="1" x14ac:dyDescent="0.2">
      <c r="A75" s="34">
        <f t="shared" si="30"/>
        <v>25</v>
      </c>
      <c r="B75" s="200" t="str">
        <f t="shared" si="31"/>
        <v/>
      </c>
      <c r="C75" s="200"/>
      <c r="D75" s="34" t="str">
        <f t="shared" ref="D75:AL75" si="62">IF(D$48="","",D30)</f>
        <v/>
      </c>
      <c r="E75" s="34" t="str">
        <f t="shared" si="62"/>
        <v/>
      </c>
      <c r="F75" s="34" t="str">
        <f t="shared" si="62"/>
        <v/>
      </c>
      <c r="G75" s="34" t="str">
        <f t="shared" si="62"/>
        <v/>
      </c>
      <c r="H75" s="34" t="str">
        <f t="shared" si="62"/>
        <v/>
      </c>
      <c r="I75" s="34" t="str">
        <f t="shared" si="62"/>
        <v/>
      </c>
      <c r="J75" s="34" t="str">
        <f t="shared" si="62"/>
        <v/>
      </c>
      <c r="K75" s="34" t="str">
        <f t="shared" si="62"/>
        <v/>
      </c>
      <c r="L75" s="34" t="str">
        <f t="shared" si="62"/>
        <v/>
      </c>
      <c r="M75" s="34" t="str">
        <f t="shared" si="62"/>
        <v/>
      </c>
      <c r="N75" s="34" t="str">
        <f t="shared" si="62"/>
        <v/>
      </c>
      <c r="O75" s="34" t="str">
        <f t="shared" si="62"/>
        <v/>
      </c>
      <c r="P75" s="34" t="str">
        <f t="shared" si="62"/>
        <v/>
      </c>
      <c r="Q75" s="34" t="str">
        <f t="shared" si="62"/>
        <v/>
      </c>
      <c r="R75" s="34" t="str">
        <f t="shared" si="62"/>
        <v/>
      </c>
      <c r="S75" s="34" t="str">
        <f t="shared" si="62"/>
        <v/>
      </c>
      <c r="T75" s="34" t="str">
        <f t="shared" si="62"/>
        <v/>
      </c>
      <c r="U75" s="34" t="str">
        <f t="shared" si="62"/>
        <v/>
      </c>
      <c r="V75" s="34" t="str">
        <f t="shared" si="62"/>
        <v/>
      </c>
      <c r="W75" s="34" t="str">
        <f t="shared" si="62"/>
        <v/>
      </c>
      <c r="X75" s="34" t="str">
        <f t="shared" si="62"/>
        <v/>
      </c>
      <c r="Y75" s="34" t="str">
        <f t="shared" si="62"/>
        <v/>
      </c>
      <c r="Z75" s="34" t="str">
        <f t="shared" si="62"/>
        <v/>
      </c>
      <c r="AA75" s="34" t="str">
        <f t="shared" si="62"/>
        <v/>
      </c>
      <c r="AB75" s="34" t="str">
        <f t="shared" si="62"/>
        <v/>
      </c>
      <c r="AC75" s="34" t="str">
        <f t="shared" si="62"/>
        <v/>
      </c>
      <c r="AD75" s="34" t="str">
        <f t="shared" si="62"/>
        <v/>
      </c>
      <c r="AE75" s="34" t="str">
        <f t="shared" si="62"/>
        <v/>
      </c>
      <c r="AF75" s="34" t="str">
        <f t="shared" si="62"/>
        <v/>
      </c>
      <c r="AG75" s="34" t="str">
        <f t="shared" si="62"/>
        <v/>
      </c>
      <c r="AH75" s="34" t="str">
        <f t="shared" si="62"/>
        <v/>
      </c>
      <c r="AI75" s="34" t="str">
        <f t="shared" si="62"/>
        <v/>
      </c>
      <c r="AJ75" s="34" t="str">
        <f t="shared" si="62"/>
        <v/>
      </c>
      <c r="AK75" s="34" t="str">
        <f t="shared" si="62"/>
        <v/>
      </c>
      <c r="AL75" s="34" t="str">
        <f t="shared" si="62"/>
        <v/>
      </c>
      <c r="AM75" s="32">
        <f t="shared" si="35"/>
        <v>0</v>
      </c>
      <c r="AN75" s="32">
        <f t="shared" si="36"/>
        <v>0</v>
      </c>
      <c r="AO75" s="32">
        <f t="shared" si="37"/>
        <v>0</v>
      </c>
      <c r="AP75" s="1">
        <f t="shared" si="38"/>
        <v>0</v>
      </c>
      <c r="AQ75" s="35">
        <f t="shared" si="33"/>
        <v>0</v>
      </c>
      <c r="AR75" s="34" t="str">
        <f t="shared" si="39"/>
        <v/>
      </c>
      <c r="AT75" s="32"/>
      <c r="AU75" s="32"/>
      <c r="AV75" s="32"/>
      <c r="AW75" s="32"/>
      <c r="AX75" s="32"/>
      <c r="AY75" s="32"/>
      <c r="AZ75" s="32"/>
      <c r="BA75" s="32"/>
      <c r="BB75" s="32"/>
      <c r="BC75" s="32"/>
      <c r="BD75" s="32"/>
      <c r="BE75" s="32"/>
      <c r="BF75" s="32"/>
      <c r="BG75" s="32"/>
      <c r="BH75" s="32"/>
      <c r="BK75" s="4"/>
      <c r="BL75" s="123"/>
      <c r="BM75" s="123"/>
      <c r="BN75" s="123"/>
      <c r="BO75" s="123"/>
      <c r="BP75" s="123"/>
      <c r="BQ75" s="123"/>
      <c r="BR75" s="123"/>
      <c r="BS75" s="123"/>
      <c r="BT75" s="123"/>
      <c r="BU75" s="123"/>
      <c r="BV75" s="123"/>
      <c r="BW75" s="123"/>
      <c r="BX75" s="123"/>
      <c r="BY75" s="123"/>
      <c r="BZ75" s="123"/>
    </row>
    <row r="76" spans="1:78" hidden="1" x14ac:dyDescent="0.2">
      <c r="A76" s="34">
        <f t="shared" si="30"/>
        <v>26</v>
      </c>
      <c r="B76" s="200" t="str">
        <f t="shared" si="31"/>
        <v/>
      </c>
      <c r="C76" s="200"/>
      <c r="D76" s="34" t="str">
        <f t="shared" ref="D76:AL76" si="63">IF(D$48="","",D31)</f>
        <v/>
      </c>
      <c r="E76" s="34" t="str">
        <f t="shared" si="63"/>
        <v/>
      </c>
      <c r="F76" s="34" t="str">
        <f t="shared" si="63"/>
        <v/>
      </c>
      <c r="G76" s="34" t="str">
        <f t="shared" si="63"/>
        <v/>
      </c>
      <c r="H76" s="34" t="str">
        <f t="shared" si="63"/>
        <v/>
      </c>
      <c r="I76" s="34" t="str">
        <f t="shared" si="63"/>
        <v/>
      </c>
      <c r="J76" s="34" t="str">
        <f t="shared" si="63"/>
        <v/>
      </c>
      <c r="K76" s="34" t="str">
        <f t="shared" si="63"/>
        <v/>
      </c>
      <c r="L76" s="34" t="str">
        <f t="shared" si="63"/>
        <v/>
      </c>
      <c r="M76" s="34" t="str">
        <f t="shared" si="63"/>
        <v/>
      </c>
      <c r="N76" s="34" t="str">
        <f t="shared" si="63"/>
        <v/>
      </c>
      <c r="O76" s="34" t="str">
        <f t="shared" si="63"/>
        <v/>
      </c>
      <c r="P76" s="34" t="str">
        <f t="shared" si="63"/>
        <v/>
      </c>
      <c r="Q76" s="34" t="str">
        <f t="shared" si="63"/>
        <v/>
      </c>
      <c r="R76" s="34" t="str">
        <f t="shared" si="63"/>
        <v/>
      </c>
      <c r="S76" s="34" t="str">
        <f t="shared" si="63"/>
        <v/>
      </c>
      <c r="T76" s="34" t="str">
        <f t="shared" si="63"/>
        <v/>
      </c>
      <c r="U76" s="34" t="str">
        <f t="shared" si="63"/>
        <v/>
      </c>
      <c r="V76" s="34" t="str">
        <f t="shared" si="63"/>
        <v/>
      </c>
      <c r="W76" s="34" t="str">
        <f t="shared" si="63"/>
        <v/>
      </c>
      <c r="X76" s="34" t="str">
        <f t="shared" si="63"/>
        <v/>
      </c>
      <c r="Y76" s="34" t="str">
        <f t="shared" si="63"/>
        <v/>
      </c>
      <c r="Z76" s="34" t="str">
        <f t="shared" si="63"/>
        <v/>
      </c>
      <c r="AA76" s="34" t="str">
        <f t="shared" si="63"/>
        <v/>
      </c>
      <c r="AB76" s="34" t="str">
        <f t="shared" si="63"/>
        <v/>
      </c>
      <c r="AC76" s="34" t="str">
        <f t="shared" si="63"/>
        <v/>
      </c>
      <c r="AD76" s="34" t="str">
        <f t="shared" si="63"/>
        <v/>
      </c>
      <c r="AE76" s="34" t="str">
        <f t="shared" si="63"/>
        <v/>
      </c>
      <c r="AF76" s="34" t="str">
        <f t="shared" si="63"/>
        <v/>
      </c>
      <c r="AG76" s="34" t="str">
        <f t="shared" si="63"/>
        <v/>
      </c>
      <c r="AH76" s="34" t="str">
        <f t="shared" si="63"/>
        <v/>
      </c>
      <c r="AI76" s="34" t="str">
        <f t="shared" si="63"/>
        <v/>
      </c>
      <c r="AJ76" s="34" t="str">
        <f t="shared" si="63"/>
        <v/>
      </c>
      <c r="AK76" s="34" t="str">
        <f t="shared" si="63"/>
        <v/>
      </c>
      <c r="AL76" s="34" t="str">
        <f t="shared" si="63"/>
        <v/>
      </c>
      <c r="AM76" s="32">
        <f t="shared" si="35"/>
        <v>0</v>
      </c>
      <c r="AN76" s="32">
        <f t="shared" si="36"/>
        <v>0</v>
      </c>
      <c r="AO76" s="32">
        <f t="shared" si="37"/>
        <v>0</v>
      </c>
      <c r="AP76" s="1">
        <f t="shared" si="38"/>
        <v>0</v>
      </c>
      <c r="AQ76" s="35">
        <f t="shared" si="33"/>
        <v>0</v>
      </c>
      <c r="AR76" s="34" t="str">
        <f t="shared" si="39"/>
        <v/>
      </c>
      <c r="AT76" s="32"/>
      <c r="AU76" s="32"/>
      <c r="AV76" s="32"/>
      <c r="AW76" s="32"/>
      <c r="AX76" s="32"/>
      <c r="AY76" s="32"/>
      <c r="AZ76" s="32"/>
      <c r="BA76" s="32"/>
      <c r="BB76" s="32"/>
      <c r="BC76" s="32"/>
      <c r="BD76" s="32"/>
      <c r="BE76" s="32"/>
      <c r="BF76" s="32"/>
      <c r="BG76" s="32"/>
      <c r="BH76" s="32"/>
      <c r="BK76" s="4"/>
      <c r="BL76" s="123"/>
      <c r="BM76" s="123"/>
      <c r="BN76" s="123"/>
      <c r="BO76" s="123"/>
      <c r="BP76" s="123"/>
      <c r="BQ76" s="123"/>
      <c r="BR76" s="123"/>
      <c r="BS76" s="123"/>
      <c r="BT76" s="123"/>
      <c r="BU76" s="123"/>
      <c r="BV76" s="123"/>
      <c r="BW76" s="123"/>
      <c r="BX76" s="123"/>
      <c r="BY76" s="123"/>
      <c r="BZ76" s="123"/>
    </row>
    <row r="77" spans="1:78" hidden="1" x14ac:dyDescent="0.2">
      <c r="A77" s="34">
        <f t="shared" si="30"/>
        <v>27</v>
      </c>
      <c r="B77" s="200" t="str">
        <f t="shared" si="31"/>
        <v/>
      </c>
      <c r="C77" s="200"/>
      <c r="D77" s="34" t="str">
        <f t="shared" ref="D77:AL77" si="64">IF(D$48="","",D32)</f>
        <v/>
      </c>
      <c r="E77" s="34" t="str">
        <f t="shared" si="64"/>
        <v/>
      </c>
      <c r="F77" s="34" t="str">
        <f t="shared" si="64"/>
        <v/>
      </c>
      <c r="G77" s="34" t="str">
        <f t="shared" si="64"/>
        <v/>
      </c>
      <c r="H77" s="34" t="str">
        <f t="shared" si="64"/>
        <v/>
      </c>
      <c r="I77" s="34" t="str">
        <f t="shared" si="64"/>
        <v/>
      </c>
      <c r="J77" s="34" t="str">
        <f t="shared" si="64"/>
        <v/>
      </c>
      <c r="K77" s="34" t="str">
        <f t="shared" si="64"/>
        <v/>
      </c>
      <c r="L77" s="34" t="str">
        <f t="shared" si="64"/>
        <v/>
      </c>
      <c r="M77" s="34" t="str">
        <f t="shared" si="64"/>
        <v/>
      </c>
      <c r="N77" s="34" t="str">
        <f t="shared" si="64"/>
        <v/>
      </c>
      <c r="O77" s="34" t="str">
        <f t="shared" si="64"/>
        <v/>
      </c>
      <c r="P77" s="34" t="str">
        <f t="shared" si="64"/>
        <v/>
      </c>
      <c r="Q77" s="34" t="str">
        <f t="shared" si="64"/>
        <v/>
      </c>
      <c r="R77" s="34" t="str">
        <f t="shared" si="64"/>
        <v/>
      </c>
      <c r="S77" s="34" t="str">
        <f t="shared" si="64"/>
        <v/>
      </c>
      <c r="T77" s="34" t="str">
        <f t="shared" si="64"/>
        <v/>
      </c>
      <c r="U77" s="34" t="str">
        <f t="shared" si="64"/>
        <v/>
      </c>
      <c r="V77" s="34" t="str">
        <f t="shared" si="64"/>
        <v/>
      </c>
      <c r="W77" s="34" t="str">
        <f t="shared" si="64"/>
        <v/>
      </c>
      <c r="X77" s="34" t="str">
        <f t="shared" si="64"/>
        <v/>
      </c>
      <c r="Y77" s="34" t="str">
        <f t="shared" si="64"/>
        <v/>
      </c>
      <c r="Z77" s="34" t="str">
        <f t="shared" si="64"/>
        <v/>
      </c>
      <c r="AA77" s="34" t="str">
        <f t="shared" si="64"/>
        <v/>
      </c>
      <c r="AB77" s="34" t="str">
        <f t="shared" si="64"/>
        <v/>
      </c>
      <c r="AC77" s="34" t="str">
        <f t="shared" si="64"/>
        <v/>
      </c>
      <c r="AD77" s="34" t="str">
        <f t="shared" si="64"/>
        <v/>
      </c>
      <c r="AE77" s="34" t="str">
        <f t="shared" si="64"/>
        <v/>
      </c>
      <c r="AF77" s="34" t="str">
        <f t="shared" si="64"/>
        <v/>
      </c>
      <c r="AG77" s="34" t="str">
        <f t="shared" si="64"/>
        <v/>
      </c>
      <c r="AH77" s="34" t="str">
        <f t="shared" si="64"/>
        <v/>
      </c>
      <c r="AI77" s="34" t="str">
        <f t="shared" si="64"/>
        <v/>
      </c>
      <c r="AJ77" s="34" t="str">
        <f t="shared" si="64"/>
        <v/>
      </c>
      <c r="AK77" s="34" t="str">
        <f t="shared" si="64"/>
        <v/>
      </c>
      <c r="AL77" s="34" t="str">
        <f t="shared" si="64"/>
        <v/>
      </c>
      <c r="AM77" s="32">
        <f t="shared" si="35"/>
        <v>0</v>
      </c>
      <c r="AN77" s="32">
        <f t="shared" si="36"/>
        <v>0</v>
      </c>
      <c r="AO77" s="32">
        <f t="shared" si="37"/>
        <v>0</v>
      </c>
      <c r="AP77" s="1">
        <f t="shared" si="38"/>
        <v>0</v>
      </c>
      <c r="AQ77" s="35">
        <f t="shared" si="33"/>
        <v>0</v>
      </c>
      <c r="AR77" s="34" t="str">
        <f t="shared" si="39"/>
        <v/>
      </c>
      <c r="AT77" s="32"/>
      <c r="AU77" s="32"/>
      <c r="AV77" s="32"/>
      <c r="AW77" s="32"/>
      <c r="AX77" s="32"/>
      <c r="AY77" s="32"/>
      <c r="AZ77" s="32"/>
      <c r="BA77" s="32"/>
      <c r="BB77" s="32"/>
      <c r="BC77" s="32"/>
      <c r="BD77" s="32"/>
      <c r="BE77" s="32"/>
      <c r="BF77" s="32"/>
      <c r="BG77" s="32"/>
      <c r="BH77" s="32"/>
      <c r="BK77" s="4"/>
      <c r="BL77" s="123"/>
      <c r="BM77" s="123"/>
      <c r="BN77" s="123"/>
      <c r="BO77" s="123"/>
      <c r="BP77" s="123"/>
      <c r="BQ77" s="123"/>
      <c r="BR77" s="123"/>
      <c r="BS77" s="123"/>
      <c r="BT77" s="123"/>
      <c r="BU77" s="123"/>
      <c r="BV77" s="123"/>
      <c r="BW77" s="123"/>
      <c r="BX77" s="123"/>
      <c r="BY77" s="123"/>
      <c r="BZ77" s="123"/>
    </row>
    <row r="78" spans="1:78" hidden="1" x14ac:dyDescent="0.2">
      <c r="A78" s="34">
        <f t="shared" si="30"/>
        <v>28</v>
      </c>
      <c r="B78" s="200" t="str">
        <f t="shared" si="31"/>
        <v/>
      </c>
      <c r="C78" s="200"/>
      <c r="D78" s="34" t="str">
        <f t="shared" ref="D78:AL78" si="65">IF(D$48="","",D33)</f>
        <v/>
      </c>
      <c r="E78" s="34" t="str">
        <f t="shared" si="65"/>
        <v/>
      </c>
      <c r="F78" s="34" t="str">
        <f t="shared" si="65"/>
        <v/>
      </c>
      <c r="G78" s="34" t="str">
        <f t="shared" si="65"/>
        <v/>
      </c>
      <c r="H78" s="34" t="str">
        <f t="shared" si="65"/>
        <v/>
      </c>
      <c r="I78" s="34" t="str">
        <f t="shared" si="65"/>
        <v/>
      </c>
      <c r="J78" s="34" t="str">
        <f t="shared" si="65"/>
        <v/>
      </c>
      <c r="K78" s="34" t="str">
        <f t="shared" si="65"/>
        <v/>
      </c>
      <c r="L78" s="34" t="str">
        <f t="shared" si="65"/>
        <v/>
      </c>
      <c r="M78" s="34" t="str">
        <f t="shared" si="65"/>
        <v/>
      </c>
      <c r="N78" s="34" t="str">
        <f t="shared" si="65"/>
        <v/>
      </c>
      <c r="O78" s="34" t="str">
        <f t="shared" si="65"/>
        <v/>
      </c>
      <c r="P78" s="34" t="str">
        <f t="shared" si="65"/>
        <v/>
      </c>
      <c r="Q78" s="34" t="str">
        <f t="shared" si="65"/>
        <v/>
      </c>
      <c r="R78" s="34" t="str">
        <f t="shared" si="65"/>
        <v/>
      </c>
      <c r="S78" s="34" t="str">
        <f t="shared" si="65"/>
        <v/>
      </c>
      <c r="T78" s="34" t="str">
        <f t="shared" si="65"/>
        <v/>
      </c>
      <c r="U78" s="34" t="str">
        <f t="shared" si="65"/>
        <v/>
      </c>
      <c r="V78" s="34" t="str">
        <f t="shared" si="65"/>
        <v/>
      </c>
      <c r="W78" s="34" t="str">
        <f t="shared" si="65"/>
        <v/>
      </c>
      <c r="X78" s="34" t="str">
        <f t="shared" si="65"/>
        <v/>
      </c>
      <c r="Y78" s="34" t="str">
        <f t="shared" si="65"/>
        <v/>
      </c>
      <c r="Z78" s="34" t="str">
        <f t="shared" si="65"/>
        <v/>
      </c>
      <c r="AA78" s="34" t="str">
        <f t="shared" si="65"/>
        <v/>
      </c>
      <c r="AB78" s="34" t="str">
        <f t="shared" si="65"/>
        <v/>
      </c>
      <c r="AC78" s="34" t="str">
        <f t="shared" si="65"/>
        <v/>
      </c>
      <c r="AD78" s="34" t="str">
        <f t="shared" si="65"/>
        <v/>
      </c>
      <c r="AE78" s="34" t="str">
        <f t="shared" si="65"/>
        <v/>
      </c>
      <c r="AF78" s="34" t="str">
        <f t="shared" si="65"/>
        <v/>
      </c>
      <c r="AG78" s="34" t="str">
        <f t="shared" si="65"/>
        <v/>
      </c>
      <c r="AH78" s="34" t="str">
        <f t="shared" si="65"/>
        <v/>
      </c>
      <c r="AI78" s="34" t="str">
        <f t="shared" si="65"/>
        <v/>
      </c>
      <c r="AJ78" s="34" t="str">
        <f t="shared" si="65"/>
        <v/>
      </c>
      <c r="AK78" s="34" t="str">
        <f t="shared" si="65"/>
        <v/>
      </c>
      <c r="AL78" s="34" t="str">
        <f t="shared" si="65"/>
        <v/>
      </c>
      <c r="AM78" s="32">
        <f t="shared" si="35"/>
        <v>0</v>
      </c>
      <c r="AN78" s="32">
        <f t="shared" si="36"/>
        <v>0</v>
      </c>
      <c r="AO78" s="32">
        <f t="shared" si="37"/>
        <v>0</v>
      </c>
      <c r="AP78" s="1">
        <f t="shared" si="38"/>
        <v>0</v>
      </c>
      <c r="AQ78" s="35">
        <f t="shared" si="33"/>
        <v>0</v>
      </c>
      <c r="AR78" s="34" t="str">
        <f t="shared" si="39"/>
        <v/>
      </c>
      <c r="AT78" s="32"/>
      <c r="AU78" s="32"/>
      <c r="AV78" s="32"/>
      <c r="AW78" s="32"/>
      <c r="AX78" s="32"/>
      <c r="AY78" s="32"/>
      <c r="AZ78" s="32"/>
      <c r="BA78" s="32"/>
      <c r="BB78" s="32"/>
      <c r="BC78" s="32"/>
      <c r="BD78" s="32"/>
      <c r="BE78" s="32"/>
      <c r="BF78" s="32"/>
      <c r="BG78" s="32"/>
      <c r="BH78" s="32"/>
      <c r="BK78" s="4"/>
      <c r="BL78" s="123"/>
      <c r="BM78" s="123"/>
      <c r="BN78" s="123"/>
      <c r="BO78" s="123"/>
      <c r="BP78" s="123"/>
      <c r="BQ78" s="123"/>
      <c r="BR78" s="123"/>
      <c r="BS78" s="123"/>
      <c r="BT78" s="123"/>
      <c r="BU78" s="123"/>
      <c r="BV78" s="123"/>
      <c r="BW78" s="123"/>
      <c r="BX78" s="123"/>
      <c r="BY78" s="123"/>
      <c r="BZ78" s="123"/>
    </row>
    <row r="79" spans="1:78" hidden="1" x14ac:dyDescent="0.2">
      <c r="A79" s="34">
        <f t="shared" si="30"/>
        <v>29</v>
      </c>
      <c r="B79" s="200" t="str">
        <f t="shared" si="31"/>
        <v/>
      </c>
      <c r="C79" s="200"/>
      <c r="D79" s="34" t="str">
        <f t="shared" ref="D79:AL79" si="66">IF(D$48="","",D34)</f>
        <v/>
      </c>
      <c r="E79" s="34" t="str">
        <f t="shared" si="66"/>
        <v/>
      </c>
      <c r="F79" s="34" t="str">
        <f t="shared" si="66"/>
        <v/>
      </c>
      <c r="G79" s="34" t="str">
        <f t="shared" si="66"/>
        <v/>
      </c>
      <c r="H79" s="34" t="str">
        <f t="shared" si="66"/>
        <v/>
      </c>
      <c r="I79" s="34" t="str">
        <f t="shared" si="66"/>
        <v/>
      </c>
      <c r="J79" s="34" t="str">
        <f t="shared" si="66"/>
        <v/>
      </c>
      <c r="K79" s="34" t="str">
        <f t="shared" si="66"/>
        <v/>
      </c>
      <c r="L79" s="34" t="str">
        <f t="shared" si="66"/>
        <v/>
      </c>
      <c r="M79" s="34" t="str">
        <f t="shared" si="66"/>
        <v/>
      </c>
      <c r="N79" s="34" t="str">
        <f t="shared" si="66"/>
        <v/>
      </c>
      <c r="O79" s="34" t="str">
        <f t="shared" si="66"/>
        <v/>
      </c>
      <c r="P79" s="34" t="str">
        <f t="shared" si="66"/>
        <v/>
      </c>
      <c r="Q79" s="34" t="str">
        <f t="shared" si="66"/>
        <v/>
      </c>
      <c r="R79" s="34" t="str">
        <f t="shared" si="66"/>
        <v/>
      </c>
      <c r="S79" s="34" t="str">
        <f t="shared" si="66"/>
        <v/>
      </c>
      <c r="T79" s="34" t="str">
        <f t="shared" si="66"/>
        <v/>
      </c>
      <c r="U79" s="34" t="str">
        <f t="shared" si="66"/>
        <v/>
      </c>
      <c r="V79" s="34" t="str">
        <f t="shared" si="66"/>
        <v/>
      </c>
      <c r="W79" s="34" t="str">
        <f t="shared" si="66"/>
        <v/>
      </c>
      <c r="X79" s="34" t="str">
        <f t="shared" si="66"/>
        <v/>
      </c>
      <c r="Y79" s="34" t="str">
        <f t="shared" si="66"/>
        <v/>
      </c>
      <c r="Z79" s="34" t="str">
        <f t="shared" si="66"/>
        <v/>
      </c>
      <c r="AA79" s="34" t="str">
        <f t="shared" si="66"/>
        <v/>
      </c>
      <c r="AB79" s="34" t="str">
        <f t="shared" si="66"/>
        <v/>
      </c>
      <c r="AC79" s="34" t="str">
        <f t="shared" si="66"/>
        <v/>
      </c>
      <c r="AD79" s="34" t="str">
        <f t="shared" si="66"/>
        <v/>
      </c>
      <c r="AE79" s="34" t="str">
        <f t="shared" si="66"/>
        <v/>
      </c>
      <c r="AF79" s="34" t="str">
        <f t="shared" si="66"/>
        <v/>
      </c>
      <c r="AG79" s="34" t="str">
        <f t="shared" si="66"/>
        <v/>
      </c>
      <c r="AH79" s="34" t="str">
        <f t="shared" si="66"/>
        <v/>
      </c>
      <c r="AI79" s="34" t="str">
        <f t="shared" si="66"/>
        <v/>
      </c>
      <c r="AJ79" s="34" t="str">
        <f t="shared" si="66"/>
        <v/>
      </c>
      <c r="AK79" s="34" t="str">
        <f t="shared" si="66"/>
        <v/>
      </c>
      <c r="AL79" s="34" t="str">
        <f t="shared" si="66"/>
        <v/>
      </c>
      <c r="AM79" s="32">
        <f t="shared" si="35"/>
        <v>0</v>
      </c>
      <c r="AN79" s="32">
        <f t="shared" si="36"/>
        <v>0</v>
      </c>
      <c r="AO79" s="32">
        <f t="shared" si="37"/>
        <v>0</v>
      </c>
      <c r="AP79" s="1">
        <f t="shared" si="38"/>
        <v>0</v>
      </c>
      <c r="AQ79" s="35">
        <f t="shared" si="33"/>
        <v>0</v>
      </c>
      <c r="AR79" s="34" t="str">
        <f t="shared" si="39"/>
        <v/>
      </c>
      <c r="AT79" s="32"/>
      <c r="AU79" s="32"/>
      <c r="AV79" s="32"/>
      <c r="AW79" s="32"/>
      <c r="AX79" s="32"/>
      <c r="AY79" s="32"/>
      <c r="AZ79" s="32"/>
      <c r="BA79" s="32"/>
      <c r="BB79" s="32"/>
      <c r="BC79" s="32"/>
      <c r="BD79" s="32"/>
      <c r="BE79" s="32"/>
      <c r="BF79" s="32"/>
      <c r="BG79" s="32"/>
      <c r="BH79" s="32"/>
      <c r="BK79" s="4"/>
      <c r="BL79" s="123"/>
      <c r="BM79" s="123"/>
      <c r="BN79" s="123"/>
      <c r="BO79" s="123"/>
      <c r="BP79" s="123"/>
      <c r="BQ79" s="123"/>
      <c r="BR79" s="123"/>
      <c r="BS79" s="123"/>
      <c r="BT79" s="123"/>
      <c r="BU79" s="123"/>
      <c r="BV79" s="123"/>
      <c r="BW79" s="123"/>
      <c r="BX79" s="123"/>
      <c r="BY79" s="123"/>
      <c r="BZ79" s="123"/>
    </row>
    <row r="80" spans="1:78" hidden="1" x14ac:dyDescent="0.2">
      <c r="A80" s="34">
        <f t="shared" si="30"/>
        <v>30</v>
      </c>
      <c r="B80" s="200" t="str">
        <f t="shared" si="31"/>
        <v/>
      </c>
      <c r="C80" s="200"/>
      <c r="D80" s="34" t="str">
        <f t="shared" ref="D80:AL80" si="67">IF(D$48="","",D35)</f>
        <v/>
      </c>
      <c r="E80" s="34" t="str">
        <f t="shared" si="67"/>
        <v/>
      </c>
      <c r="F80" s="34" t="str">
        <f t="shared" si="67"/>
        <v/>
      </c>
      <c r="G80" s="34" t="str">
        <f t="shared" si="67"/>
        <v/>
      </c>
      <c r="H80" s="34" t="str">
        <f t="shared" si="67"/>
        <v/>
      </c>
      <c r="I80" s="34" t="str">
        <f t="shared" si="67"/>
        <v/>
      </c>
      <c r="J80" s="34" t="str">
        <f t="shared" si="67"/>
        <v/>
      </c>
      <c r="K80" s="34" t="str">
        <f t="shared" si="67"/>
        <v/>
      </c>
      <c r="L80" s="34" t="str">
        <f t="shared" si="67"/>
        <v/>
      </c>
      <c r="M80" s="34" t="str">
        <f t="shared" si="67"/>
        <v/>
      </c>
      <c r="N80" s="34" t="str">
        <f t="shared" si="67"/>
        <v/>
      </c>
      <c r="O80" s="34" t="str">
        <f t="shared" si="67"/>
        <v/>
      </c>
      <c r="P80" s="34" t="str">
        <f t="shared" si="67"/>
        <v/>
      </c>
      <c r="Q80" s="34" t="str">
        <f t="shared" si="67"/>
        <v/>
      </c>
      <c r="R80" s="34" t="str">
        <f t="shared" si="67"/>
        <v/>
      </c>
      <c r="S80" s="34" t="str">
        <f t="shared" si="67"/>
        <v/>
      </c>
      <c r="T80" s="34" t="str">
        <f t="shared" si="67"/>
        <v/>
      </c>
      <c r="U80" s="34" t="str">
        <f t="shared" si="67"/>
        <v/>
      </c>
      <c r="V80" s="34" t="str">
        <f t="shared" si="67"/>
        <v/>
      </c>
      <c r="W80" s="34" t="str">
        <f t="shared" si="67"/>
        <v/>
      </c>
      <c r="X80" s="34" t="str">
        <f t="shared" si="67"/>
        <v/>
      </c>
      <c r="Y80" s="34" t="str">
        <f t="shared" si="67"/>
        <v/>
      </c>
      <c r="Z80" s="34" t="str">
        <f t="shared" si="67"/>
        <v/>
      </c>
      <c r="AA80" s="34" t="str">
        <f t="shared" si="67"/>
        <v/>
      </c>
      <c r="AB80" s="34" t="str">
        <f t="shared" si="67"/>
        <v/>
      </c>
      <c r="AC80" s="34" t="str">
        <f t="shared" si="67"/>
        <v/>
      </c>
      <c r="AD80" s="34" t="str">
        <f t="shared" si="67"/>
        <v/>
      </c>
      <c r="AE80" s="34" t="str">
        <f t="shared" si="67"/>
        <v/>
      </c>
      <c r="AF80" s="34" t="str">
        <f t="shared" si="67"/>
        <v/>
      </c>
      <c r="AG80" s="34" t="str">
        <f t="shared" si="67"/>
        <v/>
      </c>
      <c r="AH80" s="34" t="str">
        <f t="shared" si="67"/>
        <v/>
      </c>
      <c r="AI80" s="34" t="str">
        <f t="shared" si="67"/>
        <v/>
      </c>
      <c r="AJ80" s="34" t="str">
        <f t="shared" si="67"/>
        <v/>
      </c>
      <c r="AK80" s="34" t="str">
        <f t="shared" si="67"/>
        <v/>
      </c>
      <c r="AL80" s="34" t="str">
        <f t="shared" si="67"/>
        <v/>
      </c>
      <c r="AM80" s="32">
        <f t="shared" si="35"/>
        <v>0</v>
      </c>
      <c r="AN80" s="32">
        <f t="shared" si="36"/>
        <v>0</v>
      </c>
      <c r="AO80" s="32">
        <f t="shared" si="37"/>
        <v>0</v>
      </c>
      <c r="AP80" s="1">
        <f t="shared" si="38"/>
        <v>0</v>
      </c>
      <c r="AQ80" s="35">
        <f t="shared" si="33"/>
        <v>0</v>
      </c>
      <c r="AR80" s="34" t="str">
        <f t="shared" si="39"/>
        <v/>
      </c>
      <c r="AT80" s="32"/>
      <c r="AU80" s="32"/>
      <c r="AV80" s="32"/>
      <c r="AW80" s="32"/>
      <c r="AX80" s="32"/>
      <c r="AY80" s="32"/>
      <c r="AZ80" s="32"/>
      <c r="BA80" s="32"/>
      <c r="BB80" s="32"/>
      <c r="BC80" s="32"/>
      <c r="BD80" s="32"/>
      <c r="BE80" s="32"/>
      <c r="BF80" s="32"/>
      <c r="BG80" s="32"/>
      <c r="BH80" s="32"/>
      <c r="BK80" s="4"/>
      <c r="BL80" s="123"/>
      <c r="BM80" s="123"/>
      <c r="BN80" s="123"/>
      <c r="BO80" s="123"/>
      <c r="BP80" s="123"/>
      <c r="BQ80" s="123"/>
      <c r="BR80" s="123"/>
      <c r="BS80" s="123"/>
      <c r="BT80" s="123"/>
      <c r="BU80" s="123"/>
      <c r="BV80" s="123"/>
      <c r="BW80" s="123"/>
      <c r="BX80" s="123"/>
      <c r="BY80" s="123"/>
      <c r="BZ80" s="123"/>
    </row>
    <row r="81" spans="1:78" hidden="1" x14ac:dyDescent="0.2">
      <c r="A81" s="34">
        <f t="shared" si="30"/>
        <v>31</v>
      </c>
      <c r="B81" s="200" t="str">
        <f t="shared" si="31"/>
        <v/>
      </c>
      <c r="C81" s="200"/>
      <c r="D81" s="34" t="str">
        <f t="shared" ref="D81:AL81" si="68">IF(D$48="","",D36)</f>
        <v/>
      </c>
      <c r="E81" s="34" t="str">
        <f t="shared" si="68"/>
        <v/>
      </c>
      <c r="F81" s="34" t="str">
        <f t="shared" si="68"/>
        <v/>
      </c>
      <c r="G81" s="34" t="str">
        <f t="shared" si="68"/>
        <v/>
      </c>
      <c r="H81" s="34" t="str">
        <f t="shared" si="68"/>
        <v/>
      </c>
      <c r="I81" s="34" t="str">
        <f t="shared" si="68"/>
        <v/>
      </c>
      <c r="J81" s="34" t="str">
        <f t="shared" si="68"/>
        <v/>
      </c>
      <c r="K81" s="34" t="str">
        <f t="shared" si="68"/>
        <v/>
      </c>
      <c r="L81" s="34" t="str">
        <f t="shared" si="68"/>
        <v/>
      </c>
      <c r="M81" s="34" t="str">
        <f t="shared" si="68"/>
        <v/>
      </c>
      <c r="N81" s="34" t="str">
        <f t="shared" si="68"/>
        <v/>
      </c>
      <c r="O81" s="34" t="str">
        <f t="shared" si="68"/>
        <v/>
      </c>
      <c r="P81" s="34" t="str">
        <f t="shared" si="68"/>
        <v/>
      </c>
      <c r="Q81" s="34" t="str">
        <f t="shared" si="68"/>
        <v/>
      </c>
      <c r="R81" s="34" t="str">
        <f t="shared" si="68"/>
        <v/>
      </c>
      <c r="S81" s="34" t="str">
        <f t="shared" si="68"/>
        <v/>
      </c>
      <c r="T81" s="34" t="str">
        <f t="shared" si="68"/>
        <v/>
      </c>
      <c r="U81" s="34" t="str">
        <f t="shared" si="68"/>
        <v/>
      </c>
      <c r="V81" s="34" t="str">
        <f t="shared" si="68"/>
        <v/>
      </c>
      <c r="W81" s="34" t="str">
        <f t="shared" si="68"/>
        <v/>
      </c>
      <c r="X81" s="34" t="str">
        <f t="shared" si="68"/>
        <v/>
      </c>
      <c r="Y81" s="34" t="str">
        <f t="shared" si="68"/>
        <v/>
      </c>
      <c r="Z81" s="34" t="str">
        <f t="shared" si="68"/>
        <v/>
      </c>
      <c r="AA81" s="34" t="str">
        <f t="shared" si="68"/>
        <v/>
      </c>
      <c r="AB81" s="34" t="str">
        <f t="shared" si="68"/>
        <v/>
      </c>
      <c r="AC81" s="34" t="str">
        <f t="shared" si="68"/>
        <v/>
      </c>
      <c r="AD81" s="34" t="str">
        <f t="shared" si="68"/>
        <v/>
      </c>
      <c r="AE81" s="34" t="str">
        <f t="shared" si="68"/>
        <v/>
      </c>
      <c r="AF81" s="34" t="str">
        <f t="shared" si="68"/>
        <v/>
      </c>
      <c r="AG81" s="34" t="str">
        <f t="shared" si="68"/>
        <v/>
      </c>
      <c r="AH81" s="34" t="str">
        <f t="shared" si="68"/>
        <v/>
      </c>
      <c r="AI81" s="34" t="str">
        <f t="shared" si="68"/>
        <v/>
      </c>
      <c r="AJ81" s="34" t="str">
        <f t="shared" si="68"/>
        <v/>
      </c>
      <c r="AK81" s="34" t="str">
        <f t="shared" si="68"/>
        <v/>
      </c>
      <c r="AL81" s="34" t="str">
        <f t="shared" si="68"/>
        <v/>
      </c>
      <c r="AM81" s="32">
        <f t="shared" si="35"/>
        <v>0</v>
      </c>
      <c r="AN81" s="32">
        <f t="shared" si="36"/>
        <v>0</v>
      </c>
      <c r="AO81" s="32">
        <f t="shared" si="37"/>
        <v>0</v>
      </c>
      <c r="AP81" s="1">
        <f t="shared" si="38"/>
        <v>0</v>
      </c>
      <c r="AQ81" s="35">
        <f t="shared" si="33"/>
        <v>0</v>
      </c>
      <c r="AR81" s="34" t="str">
        <f t="shared" si="39"/>
        <v/>
      </c>
      <c r="AT81" s="32"/>
      <c r="AU81" s="32"/>
      <c r="AV81" s="32"/>
      <c r="AW81" s="32"/>
      <c r="AX81" s="32"/>
      <c r="AY81" s="32"/>
      <c r="AZ81" s="32"/>
      <c r="BA81" s="32"/>
      <c r="BB81" s="32"/>
      <c r="BC81" s="32"/>
      <c r="BD81" s="32"/>
      <c r="BE81" s="32"/>
      <c r="BF81" s="32"/>
      <c r="BG81" s="32"/>
      <c r="BH81" s="32"/>
      <c r="BK81" s="4"/>
      <c r="BL81" s="123"/>
      <c r="BM81" s="123"/>
      <c r="BN81" s="123"/>
      <c r="BO81" s="123"/>
      <c r="BP81" s="123"/>
      <c r="BQ81" s="123"/>
      <c r="BR81" s="123"/>
      <c r="BS81" s="123"/>
      <c r="BT81" s="123"/>
      <c r="BU81" s="123"/>
      <c r="BV81" s="123"/>
      <c r="BW81" s="123"/>
      <c r="BX81" s="123"/>
      <c r="BY81" s="123"/>
      <c r="BZ81" s="123"/>
    </row>
    <row r="82" spans="1:78" hidden="1" x14ac:dyDescent="0.2">
      <c r="A82" s="34">
        <f t="shared" si="30"/>
        <v>32</v>
      </c>
      <c r="B82" s="200" t="str">
        <f t="shared" si="31"/>
        <v/>
      </c>
      <c r="C82" s="200"/>
      <c r="D82" s="34" t="str">
        <f t="shared" ref="D82:AL82" si="69">IF(D$48="","",D37)</f>
        <v/>
      </c>
      <c r="E82" s="34" t="str">
        <f t="shared" si="69"/>
        <v/>
      </c>
      <c r="F82" s="34" t="str">
        <f t="shared" si="69"/>
        <v/>
      </c>
      <c r="G82" s="34" t="str">
        <f t="shared" si="69"/>
        <v/>
      </c>
      <c r="H82" s="34" t="str">
        <f t="shared" si="69"/>
        <v/>
      </c>
      <c r="I82" s="34" t="str">
        <f t="shared" si="69"/>
        <v/>
      </c>
      <c r="J82" s="34" t="str">
        <f t="shared" si="69"/>
        <v/>
      </c>
      <c r="K82" s="34" t="str">
        <f t="shared" si="69"/>
        <v/>
      </c>
      <c r="L82" s="34" t="str">
        <f t="shared" si="69"/>
        <v/>
      </c>
      <c r="M82" s="34" t="str">
        <f t="shared" si="69"/>
        <v/>
      </c>
      <c r="N82" s="34" t="str">
        <f t="shared" si="69"/>
        <v/>
      </c>
      <c r="O82" s="34" t="str">
        <f t="shared" si="69"/>
        <v/>
      </c>
      <c r="P82" s="34" t="str">
        <f t="shared" si="69"/>
        <v/>
      </c>
      <c r="Q82" s="34" t="str">
        <f t="shared" si="69"/>
        <v/>
      </c>
      <c r="R82" s="34" t="str">
        <f t="shared" si="69"/>
        <v/>
      </c>
      <c r="S82" s="34" t="str">
        <f t="shared" si="69"/>
        <v/>
      </c>
      <c r="T82" s="34" t="str">
        <f t="shared" si="69"/>
        <v/>
      </c>
      <c r="U82" s="34" t="str">
        <f t="shared" si="69"/>
        <v/>
      </c>
      <c r="V82" s="34" t="str">
        <f t="shared" si="69"/>
        <v/>
      </c>
      <c r="W82" s="34" t="str">
        <f t="shared" si="69"/>
        <v/>
      </c>
      <c r="X82" s="34" t="str">
        <f t="shared" si="69"/>
        <v/>
      </c>
      <c r="Y82" s="34" t="str">
        <f t="shared" si="69"/>
        <v/>
      </c>
      <c r="Z82" s="34" t="str">
        <f t="shared" si="69"/>
        <v/>
      </c>
      <c r="AA82" s="34" t="str">
        <f t="shared" si="69"/>
        <v/>
      </c>
      <c r="AB82" s="34" t="str">
        <f t="shared" si="69"/>
        <v/>
      </c>
      <c r="AC82" s="34" t="str">
        <f t="shared" si="69"/>
        <v/>
      </c>
      <c r="AD82" s="34" t="str">
        <f t="shared" si="69"/>
        <v/>
      </c>
      <c r="AE82" s="34" t="str">
        <f t="shared" si="69"/>
        <v/>
      </c>
      <c r="AF82" s="34" t="str">
        <f t="shared" si="69"/>
        <v/>
      </c>
      <c r="AG82" s="34" t="str">
        <f t="shared" si="69"/>
        <v/>
      </c>
      <c r="AH82" s="34" t="str">
        <f t="shared" si="69"/>
        <v/>
      </c>
      <c r="AI82" s="34" t="str">
        <f t="shared" si="69"/>
        <v/>
      </c>
      <c r="AJ82" s="34" t="str">
        <f t="shared" si="69"/>
        <v/>
      </c>
      <c r="AK82" s="34" t="str">
        <f t="shared" si="69"/>
        <v/>
      </c>
      <c r="AL82" s="34" t="str">
        <f t="shared" si="69"/>
        <v/>
      </c>
      <c r="AM82" s="32">
        <f t="shared" si="35"/>
        <v>0</v>
      </c>
      <c r="AN82" s="32">
        <f t="shared" si="36"/>
        <v>0</v>
      </c>
      <c r="AO82" s="32">
        <f t="shared" si="37"/>
        <v>0</v>
      </c>
      <c r="AP82" s="1">
        <f t="shared" si="38"/>
        <v>0</v>
      </c>
      <c r="AQ82" s="35">
        <f t="shared" si="33"/>
        <v>0</v>
      </c>
      <c r="AR82" s="34" t="str">
        <f t="shared" si="39"/>
        <v/>
      </c>
      <c r="AT82" s="32"/>
      <c r="AU82" s="32"/>
      <c r="AV82" s="32"/>
      <c r="AW82" s="32"/>
      <c r="AX82" s="32"/>
      <c r="AY82" s="32"/>
      <c r="AZ82" s="32"/>
      <c r="BA82" s="32"/>
      <c r="BB82" s="32"/>
      <c r="BC82" s="32"/>
      <c r="BD82" s="32"/>
      <c r="BE82" s="32"/>
      <c r="BF82" s="32"/>
      <c r="BG82" s="32"/>
      <c r="BH82" s="32"/>
      <c r="BK82" s="4"/>
      <c r="BL82" s="123"/>
      <c r="BM82" s="123"/>
      <c r="BN82" s="123"/>
      <c r="BO82" s="123"/>
      <c r="BP82" s="123"/>
      <c r="BQ82" s="123"/>
      <c r="BR82" s="123"/>
      <c r="BS82" s="123"/>
      <c r="BT82" s="123"/>
      <c r="BU82" s="123"/>
      <c r="BV82" s="123"/>
      <c r="BW82" s="123"/>
      <c r="BX82" s="123"/>
      <c r="BY82" s="123"/>
      <c r="BZ82" s="123"/>
    </row>
    <row r="83" spans="1:78" hidden="1" x14ac:dyDescent="0.2">
      <c r="A83" s="34">
        <f t="shared" si="30"/>
        <v>33</v>
      </c>
      <c r="B83" s="200" t="str">
        <f t="shared" si="31"/>
        <v/>
      </c>
      <c r="C83" s="200"/>
      <c r="D83" s="34" t="str">
        <f t="shared" ref="D83:AL83" si="70">IF(D$48="","",D38)</f>
        <v/>
      </c>
      <c r="E83" s="34" t="str">
        <f t="shared" si="70"/>
        <v/>
      </c>
      <c r="F83" s="34" t="str">
        <f t="shared" si="70"/>
        <v/>
      </c>
      <c r="G83" s="34" t="str">
        <f t="shared" si="70"/>
        <v/>
      </c>
      <c r="H83" s="34" t="str">
        <f t="shared" si="70"/>
        <v/>
      </c>
      <c r="I83" s="34" t="str">
        <f t="shared" si="70"/>
        <v/>
      </c>
      <c r="J83" s="34" t="str">
        <f t="shared" si="70"/>
        <v/>
      </c>
      <c r="K83" s="34" t="str">
        <f t="shared" si="70"/>
        <v/>
      </c>
      <c r="L83" s="34" t="str">
        <f t="shared" si="70"/>
        <v/>
      </c>
      <c r="M83" s="34" t="str">
        <f t="shared" si="70"/>
        <v/>
      </c>
      <c r="N83" s="34" t="str">
        <f t="shared" si="70"/>
        <v/>
      </c>
      <c r="O83" s="34" t="str">
        <f t="shared" si="70"/>
        <v/>
      </c>
      <c r="P83" s="34" t="str">
        <f t="shared" si="70"/>
        <v/>
      </c>
      <c r="Q83" s="34" t="str">
        <f t="shared" si="70"/>
        <v/>
      </c>
      <c r="R83" s="34" t="str">
        <f t="shared" si="70"/>
        <v/>
      </c>
      <c r="S83" s="34" t="str">
        <f t="shared" si="70"/>
        <v/>
      </c>
      <c r="T83" s="34" t="str">
        <f t="shared" si="70"/>
        <v/>
      </c>
      <c r="U83" s="34" t="str">
        <f t="shared" si="70"/>
        <v/>
      </c>
      <c r="V83" s="34" t="str">
        <f t="shared" si="70"/>
        <v/>
      </c>
      <c r="W83" s="34" t="str">
        <f t="shared" si="70"/>
        <v/>
      </c>
      <c r="X83" s="34" t="str">
        <f t="shared" si="70"/>
        <v/>
      </c>
      <c r="Y83" s="34" t="str">
        <f t="shared" si="70"/>
        <v/>
      </c>
      <c r="Z83" s="34" t="str">
        <f t="shared" si="70"/>
        <v/>
      </c>
      <c r="AA83" s="34" t="str">
        <f t="shared" si="70"/>
        <v/>
      </c>
      <c r="AB83" s="34" t="str">
        <f t="shared" si="70"/>
        <v/>
      </c>
      <c r="AC83" s="34" t="str">
        <f t="shared" si="70"/>
        <v/>
      </c>
      <c r="AD83" s="34" t="str">
        <f t="shared" si="70"/>
        <v/>
      </c>
      <c r="AE83" s="34" t="str">
        <f t="shared" si="70"/>
        <v/>
      </c>
      <c r="AF83" s="34" t="str">
        <f t="shared" si="70"/>
        <v/>
      </c>
      <c r="AG83" s="34" t="str">
        <f t="shared" si="70"/>
        <v/>
      </c>
      <c r="AH83" s="34" t="str">
        <f t="shared" si="70"/>
        <v/>
      </c>
      <c r="AI83" s="34" t="str">
        <f t="shared" si="70"/>
        <v/>
      </c>
      <c r="AJ83" s="34" t="str">
        <f t="shared" si="70"/>
        <v/>
      </c>
      <c r="AK83" s="34" t="str">
        <f t="shared" si="70"/>
        <v/>
      </c>
      <c r="AL83" s="34" t="str">
        <f t="shared" si="70"/>
        <v/>
      </c>
      <c r="AM83" s="32">
        <f t="shared" si="35"/>
        <v>0</v>
      </c>
      <c r="AN83" s="32">
        <f t="shared" si="36"/>
        <v>0</v>
      </c>
      <c r="AO83" s="32">
        <f t="shared" si="37"/>
        <v>0</v>
      </c>
      <c r="AP83" s="1">
        <f t="shared" si="38"/>
        <v>0</v>
      </c>
      <c r="AQ83" s="35">
        <f t="shared" si="33"/>
        <v>0</v>
      </c>
      <c r="AR83" s="34" t="str">
        <f t="shared" si="39"/>
        <v/>
      </c>
      <c r="AT83" s="32"/>
      <c r="AU83" s="32"/>
      <c r="AV83" s="32"/>
      <c r="AW83" s="32"/>
      <c r="AX83" s="32"/>
      <c r="AY83" s="32"/>
      <c r="AZ83" s="32"/>
      <c r="BA83" s="32"/>
      <c r="BB83" s="32"/>
      <c r="BC83" s="32"/>
      <c r="BD83" s="32"/>
      <c r="BE83" s="32"/>
      <c r="BF83" s="32"/>
      <c r="BG83" s="32"/>
      <c r="BH83" s="32"/>
      <c r="BK83" s="4"/>
      <c r="BL83" s="123"/>
      <c r="BM83" s="123"/>
      <c r="BN83" s="123"/>
      <c r="BO83" s="123"/>
      <c r="BP83" s="123"/>
      <c r="BQ83" s="123"/>
      <c r="BR83" s="123"/>
      <c r="BS83" s="123"/>
      <c r="BT83" s="123"/>
      <c r="BU83" s="123"/>
      <c r="BV83" s="123"/>
      <c r="BW83" s="123"/>
      <c r="BX83" s="123"/>
      <c r="BY83" s="123"/>
      <c r="BZ83" s="123"/>
    </row>
    <row r="84" spans="1:78" hidden="1" x14ac:dyDescent="0.2">
      <c r="A84" s="34">
        <f t="shared" si="30"/>
        <v>34</v>
      </c>
      <c r="B84" s="200" t="str">
        <f t="shared" si="31"/>
        <v/>
      </c>
      <c r="C84" s="200"/>
      <c r="D84" s="34" t="str">
        <f t="shared" ref="D84:AL84" si="71">IF(D$48="","",D39)</f>
        <v/>
      </c>
      <c r="E84" s="34" t="str">
        <f t="shared" si="71"/>
        <v/>
      </c>
      <c r="F84" s="34" t="str">
        <f t="shared" si="71"/>
        <v/>
      </c>
      <c r="G84" s="34" t="str">
        <f t="shared" si="71"/>
        <v/>
      </c>
      <c r="H84" s="34" t="str">
        <f t="shared" si="71"/>
        <v/>
      </c>
      <c r="I84" s="34" t="str">
        <f t="shared" si="71"/>
        <v/>
      </c>
      <c r="J84" s="34" t="str">
        <f t="shared" si="71"/>
        <v/>
      </c>
      <c r="K84" s="34" t="str">
        <f t="shared" si="71"/>
        <v/>
      </c>
      <c r="L84" s="34" t="str">
        <f t="shared" si="71"/>
        <v/>
      </c>
      <c r="M84" s="34" t="str">
        <f t="shared" si="71"/>
        <v/>
      </c>
      <c r="N84" s="34" t="str">
        <f t="shared" si="71"/>
        <v/>
      </c>
      <c r="O84" s="34" t="str">
        <f t="shared" si="71"/>
        <v/>
      </c>
      <c r="P84" s="34" t="str">
        <f t="shared" si="71"/>
        <v/>
      </c>
      <c r="Q84" s="34" t="str">
        <f t="shared" si="71"/>
        <v/>
      </c>
      <c r="R84" s="34" t="str">
        <f t="shared" si="71"/>
        <v/>
      </c>
      <c r="S84" s="34" t="str">
        <f t="shared" si="71"/>
        <v/>
      </c>
      <c r="T84" s="34" t="str">
        <f t="shared" si="71"/>
        <v/>
      </c>
      <c r="U84" s="34" t="str">
        <f t="shared" si="71"/>
        <v/>
      </c>
      <c r="V84" s="34" t="str">
        <f t="shared" si="71"/>
        <v/>
      </c>
      <c r="W84" s="34" t="str">
        <f t="shared" si="71"/>
        <v/>
      </c>
      <c r="X84" s="34" t="str">
        <f t="shared" si="71"/>
        <v/>
      </c>
      <c r="Y84" s="34" t="str">
        <f t="shared" si="71"/>
        <v/>
      </c>
      <c r="Z84" s="34" t="str">
        <f t="shared" si="71"/>
        <v/>
      </c>
      <c r="AA84" s="34" t="str">
        <f t="shared" si="71"/>
        <v/>
      </c>
      <c r="AB84" s="34" t="str">
        <f t="shared" si="71"/>
        <v/>
      </c>
      <c r="AC84" s="34" t="str">
        <f t="shared" si="71"/>
        <v/>
      </c>
      <c r="AD84" s="34" t="str">
        <f t="shared" si="71"/>
        <v/>
      </c>
      <c r="AE84" s="34" t="str">
        <f t="shared" si="71"/>
        <v/>
      </c>
      <c r="AF84" s="34" t="str">
        <f t="shared" si="71"/>
        <v/>
      </c>
      <c r="AG84" s="34" t="str">
        <f t="shared" si="71"/>
        <v/>
      </c>
      <c r="AH84" s="34" t="str">
        <f t="shared" si="71"/>
        <v/>
      </c>
      <c r="AI84" s="34" t="str">
        <f t="shared" si="71"/>
        <v/>
      </c>
      <c r="AJ84" s="34" t="str">
        <f t="shared" si="71"/>
        <v/>
      </c>
      <c r="AK84" s="34" t="str">
        <f t="shared" si="71"/>
        <v/>
      </c>
      <c r="AL84" s="34" t="str">
        <f t="shared" si="71"/>
        <v/>
      </c>
      <c r="AM84" s="32">
        <f t="shared" si="35"/>
        <v>0</v>
      </c>
      <c r="AN84" s="32">
        <f t="shared" si="36"/>
        <v>0</v>
      </c>
      <c r="AO84" s="32">
        <f t="shared" si="37"/>
        <v>0</v>
      </c>
      <c r="AP84" s="1">
        <f t="shared" si="38"/>
        <v>0</v>
      </c>
      <c r="AQ84" s="35">
        <f t="shared" si="33"/>
        <v>0</v>
      </c>
      <c r="AR84" s="34" t="str">
        <f t="shared" si="39"/>
        <v/>
      </c>
      <c r="AT84" s="32"/>
      <c r="AU84" s="32"/>
      <c r="AV84" s="32"/>
      <c r="AW84" s="32"/>
      <c r="AX84" s="32"/>
      <c r="AY84" s="32"/>
      <c r="AZ84" s="32"/>
      <c r="BA84" s="32"/>
      <c r="BB84" s="32"/>
      <c r="BC84" s="32"/>
      <c r="BD84" s="32"/>
      <c r="BE84" s="32"/>
      <c r="BF84" s="32"/>
      <c r="BG84" s="32"/>
      <c r="BH84" s="32"/>
      <c r="BK84" s="4"/>
      <c r="BL84" s="123"/>
      <c r="BM84" s="123"/>
      <c r="BN84" s="123"/>
      <c r="BO84" s="123"/>
      <c r="BP84" s="123"/>
      <c r="BQ84" s="123"/>
      <c r="BR84" s="123"/>
      <c r="BS84" s="123"/>
      <c r="BT84" s="123"/>
      <c r="BU84" s="123"/>
      <c r="BV84" s="123"/>
      <c r="BW84" s="123"/>
      <c r="BX84" s="123"/>
      <c r="BY84" s="123"/>
      <c r="BZ84" s="123"/>
    </row>
    <row r="85" spans="1:78" hidden="1" x14ac:dyDescent="0.2">
      <c r="A85" s="34">
        <f t="shared" si="30"/>
        <v>35</v>
      </c>
      <c r="B85" s="200" t="str">
        <f t="shared" si="31"/>
        <v/>
      </c>
      <c r="C85" s="200"/>
      <c r="D85" s="34" t="str">
        <f t="shared" ref="D85:AL85" si="72">IF(D$48="","",D40)</f>
        <v/>
      </c>
      <c r="E85" s="34" t="str">
        <f t="shared" si="72"/>
        <v/>
      </c>
      <c r="F85" s="34" t="str">
        <f t="shared" si="72"/>
        <v/>
      </c>
      <c r="G85" s="34" t="str">
        <f t="shared" si="72"/>
        <v/>
      </c>
      <c r="H85" s="34" t="str">
        <f t="shared" si="72"/>
        <v/>
      </c>
      <c r="I85" s="34" t="str">
        <f t="shared" si="72"/>
        <v/>
      </c>
      <c r="J85" s="34" t="str">
        <f t="shared" si="72"/>
        <v/>
      </c>
      <c r="K85" s="34" t="str">
        <f t="shared" si="72"/>
        <v/>
      </c>
      <c r="L85" s="34" t="str">
        <f t="shared" si="72"/>
        <v/>
      </c>
      <c r="M85" s="34" t="str">
        <f t="shared" si="72"/>
        <v/>
      </c>
      <c r="N85" s="34" t="str">
        <f t="shared" si="72"/>
        <v/>
      </c>
      <c r="O85" s="34" t="str">
        <f t="shared" si="72"/>
        <v/>
      </c>
      <c r="P85" s="34" t="str">
        <f t="shared" si="72"/>
        <v/>
      </c>
      <c r="Q85" s="34" t="str">
        <f t="shared" si="72"/>
        <v/>
      </c>
      <c r="R85" s="34" t="str">
        <f t="shared" si="72"/>
        <v/>
      </c>
      <c r="S85" s="34" t="str">
        <f t="shared" si="72"/>
        <v/>
      </c>
      <c r="T85" s="34" t="str">
        <f t="shared" si="72"/>
        <v/>
      </c>
      <c r="U85" s="34" t="str">
        <f t="shared" si="72"/>
        <v/>
      </c>
      <c r="V85" s="34" t="str">
        <f t="shared" si="72"/>
        <v/>
      </c>
      <c r="W85" s="34" t="str">
        <f t="shared" si="72"/>
        <v/>
      </c>
      <c r="X85" s="34" t="str">
        <f t="shared" si="72"/>
        <v/>
      </c>
      <c r="Y85" s="34" t="str">
        <f t="shared" si="72"/>
        <v/>
      </c>
      <c r="Z85" s="34" t="str">
        <f t="shared" si="72"/>
        <v/>
      </c>
      <c r="AA85" s="34" t="str">
        <f t="shared" si="72"/>
        <v/>
      </c>
      <c r="AB85" s="34" t="str">
        <f t="shared" si="72"/>
        <v/>
      </c>
      <c r="AC85" s="34" t="str">
        <f t="shared" si="72"/>
        <v/>
      </c>
      <c r="AD85" s="34" t="str">
        <f t="shared" si="72"/>
        <v/>
      </c>
      <c r="AE85" s="34" t="str">
        <f t="shared" si="72"/>
        <v/>
      </c>
      <c r="AF85" s="34" t="str">
        <f t="shared" si="72"/>
        <v/>
      </c>
      <c r="AG85" s="34" t="str">
        <f t="shared" si="72"/>
        <v/>
      </c>
      <c r="AH85" s="34" t="str">
        <f t="shared" si="72"/>
        <v/>
      </c>
      <c r="AI85" s="34" t="str">
        <f t="shared" si="72"/>
        <v/>
      </c>
      <c r="AJ85" s="34" t="str">
        <f t="shared" si="72"/>
        <v/>
      </c>
      <c r="AK85" s="34" t="str">
        <f t="shared" si="72"/>
        <v/>
      </c>
      <c r="AL85" s="34" t="str">
        <f t="shared" si="72"/>
        <v/>
      </c>
      <c r="AM85" s="32">
        <f t="shared" si="35"/>
        <v>0</v>
      </c>
      <c r="AN85" s="32">
        <f t="shared" si="36"/>
        <v>0</v>
      </c>
      <c r="AO85" s="32">
        <f t="shared" si="37"/>
        <v>0</v>
      </c>
      <c r="AP85" s="1">
        <f t="shared" si="38"/>
        <v>0</v>
      </c>
      <c r="AQ85" s="35">
        <f t="shared" si="33"/>
        <v>0</v>
      </c>
      <c r="AR85" s="34" t="str">
        <f t="shared" si="39"/>
        <v/>
      </c>
      <c r="AT85" s="32"/>
      <c r="AU85" s="32"/>
      <c r="AV85" s="32"/>
      <c r="AW85" s="32"/>
      <c r="AX85" s="32"/>
      <c r="AY85" s="32"/>
      <c r="AZ85" s="32"/>
      <c r="BA85" s="32"/>
      <c r="BB85" s="32"/>
      <c r="BC85" s="32"/>
      <c r="BD85" s="32"/>
      <c r="BE85" s="32"/>
      <c r="BF85" s="32"/>
      <c r="BG85" s="32"/>
      <c r="BH85" s="32"/>
      <c r="BK85" s="4"/>
      <c r="BL85" s="123"/>
      <c r="BM85" s="123"/>
      <c r="BN85" s="123"/>
      <c r="BO85" s="123"/>
      <c r="BP85" s="123"/>
      <c r="BQ85" s="123"/>
      <c r="BR85" s="123"/>
      <c r="BS85" s="123"/>
      <c r="BT85" s="123"/>
      <c r="BU85" s="123"/>
      <c r="BV85" s="123"/>
      <c r="BW85" s="123"/>
      <c r="BX85" s="123"/>
      <c r="BY85" s="123"/>
      <c r="BZ85" s="123"/>
    </row>
    <row r="86" spans="1:78" hidden="1" x14ac:dyDescent="0.2">
      <c r="A86" s="32"/>
      <c r="B86" s="164"/>
      <c r="C86" s="164"/>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Q86" s="165"/>
      <c r="AR86" s="166">
        <f>COUNTIF(AR51:AR85,"OUI")</f>
        <v>0</v>
      </c>
      <c r="AT86" s="32"/>
      <c r="AU86" s="32"/>
      <c r="AV86" s="32"/>
      <c r="AW86" s="32"/>
      <c r="AX86" s="32"/>
      <c r="AY86" s="32"/>
      <c r="AZ86" s="32"/>
      <c r="BA86" s="32"/>
      <c r="BB86" s="32"/>
      <c r="BC86" s="32"/>
      <c r="BD86" s="32"/>
      <c r="BE86" s="32"/>
      <c r="BF86" s="32"/>
      <c r="BG86" s="32"/>
      <c r="BH86" s="32"/>
      <c r="BK86" s="4"/>
      <c r="BL86" s="123"/>
      <c r="BM86" s="123"/>
      <c r="BN86" s="123"/>
      <c r="BO86" s="123"/>
      <c r="BP86" s="123"/>
      <c r="BQ86" s="123"/>
      <c r="BR86" s="123"/>
      <c r="BS86" s="123"/>
      <c r="BT86" s="123"/>
      <c r="BU86" s="123"/>
      <c r="BV86" s="123"/>
      <c r="BW86" s="123"/>
      <c r="BX86" s="123"/>
      <c r="BY86" s="123"/>
      <c r="BZ86" s="123"/>
    </row>
    <row r="87" spans="1:78"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5"/>
      <c r="BL87" s="123"/>
      <c r="BM87" s="123"/>
      <c r="BN87" s="123"/>
      <c r="BO87" s="123"/>
      <c r="BP87" s="123"/>
      <c r="BQ87" s="123"/>
      <c r="BR87" s="123"/>
      <c r="BS87" s="123"/>
      <c r="BT87" s="123"/>
      <c r="BU87" s="123"/>
      <c r="BV87" s="123"/>
      <c r="BW87" s="123"/>
      <c r="BX87" s="123"/>
      <c r="BY87" s="123"/>
      <c r="BZ87" s="123"/>
    </row>
  </sheetData>
  <mergeCells count="106">
    <mergeCell ref="AR47:AV47"/>
    <mergeCell ref="AQ46:AU46"/>
    <mergeCell ref="AN42:AO42"/>
    <mergeCell ref="Q4:X4"/>
    <mergeCell ref="Y4:AG4"/>
    <mergeCell ref="A1:AL1"/>
    <mergeCell ref="AM1:AP1"/>
    <mergeCell ref="AH2:AL2"/>
    <mergeCell ref="AM2:AO3"/>
    <mergeCell ref="AP2:AP3"/>
    <mergeCell ref="AM44:AP44"/>
    <mergeCell ref="AM45:AP45"/>
    <mergeCell ref="Q44:X44"/>
    <mergeCell ref="Y44:AG44"/>
    <mergeCell ref="AM4:AM5"/>
    <mergeCell ref="AN4:AN5"/>
    <mergeCell ref="AO4:AO5"/>
    <mergeCell ref="AN41:AO41"/>
    <mergeCell ref="AH4:AL4"/>
    <mergeCell ref="AP4:AP5"/>
    <mergeCell ref="B5:C5"/>
    <mergeCell ref="B6:C6"/>
    <mergeCell ref="AH3:AL3"/>
    <mergeCell ref="B7:C7"/>
    <mergeCell ref="D2:J2"/>
    <mergeCell ref="D3:J3"/>
    <mergeCell ref="AD2:AG2"/>
    <mergeCell ref="AD3:AG3"/>
    <mergeCell ref="K2:AC2"/>
    <mergeCell ref="K3:AC3"/>
    <mergeCell ref="D4:P4"/>
    <mergeCell ref="A2:C4"/>
    <mergeCell ref="B12:C12"/>
    <mergeCell ref="B13:C13"/>
    <mergeCell ref="B14:C14"/>
    <mergeCell ref="B15:C15"/>
    <mergeCell ref="B16:C16"/>
    <mergeCell ref="B17:C17"/>
    <mergeCell ref="B8:C8"/>
    <mergeCell ref="B9:C9"/>
    <mergeCell ref="B10:C10"/>
    <mergeCell ref="B11:C11"/>
    <mergeCell ref="B24:C24"/>
    <mergeCell ref="B36:C36"/>
    <mergeCell ref="B25:C25"/>
    <mergeCell ref="B26:C26"/>
    <mergeCell ref="B27:C27"/>
    <mergeCell ref="B28:C28"/>
    <mergeCell ref="B29:C29"/>
    <mergeCell ref="B30:C30"/>
    <mergeCell ref="B18:C18"/>
    <mergeCell ref="B19:C19"/>
    <mergeCell ref="B20:C20"/>
    <mergeCell ref="B21:C21"/>
    <mergeCell ref="B22:C22"/>
    <mergeCell ref="B23:C23"/>
    <mergeCell ref="B37:C37"/>
    <mergeCell ref="B38:C38"/>
    <mergeCell ref="B39:C39"/>
    <mergeCell ref="B40:C40"/>
    <mergeCell ref="B31:C31"/>
    <mergeCell ref="B32:C32"/>
    <mergeCell ref="B33:C33"/>
    <mergeCell ref="B34:C34"/>
    <mergeCell ref="B35:C35"/>
    <mergeCell ref="AH44:AL44"/>
    <mergeCell ref="AH45:AL45"/>
    <mergeCell ref="B51:C51"/>
    <mergeCell ref="B52:C52"/>
    <mergeCell ref="B53:C53"/>
    <mergeCell ref="D45:P45"/>
    <mergeCell ref="Q45:X45"/>
    <mergeCell ref="Y45:AG45"/>
    <mergeCell ref="D44:P44"/>
    <mergeCell ref="B60:C60"/>
    <mergeCell ref="B61:C61"/>
    <mergeCell ref="B62:C62"/>
    <mergeCell ref="B63:C63"/>
    <mergeCell ref="B64:C64"/>
    <mergeCell ref="B65:C65"/>
    <mergeCell ref="B54:C54"/>
    <mergeCell ref="B55:C55"/>
    <mergeCell ref="B56:C56"/>
    <mergeCell ref="B57:C57"/>
    <mergeCell ref="B58:C58"/>
    <mergeCell ref="B59:C59"/>
    <mergeCell ref="B85:C85"/>
    <mergeCell ref="B79:C79"/>
    <mergeCell ref="B80:C80"/>
    <mergeCell ref="B81:C81"/>
    <mergeCell ref="B82:C82"/>
    <mergeCell ref="B66:C66"/>
    <mergeCell ref="B67:C67"/>
    <mergeCell ref="B68:C68"/>
    <mergeCell ref="B69:C69"/>
    <mergeCell ref="B70:C70"/>
    <mergeCell ref="B71:C71"/>
    <mergeCell ref="B78:C78"/>
    <mergeCell ref="B72:C72"/>
    <mergeCell ref="B73:C73"/>
    <mergeCell ref="B74:C74"/>
    <mergeCell ref="B75:C75"/>
    <mergeCell ref="B83:C83"/>
    <mergeCell ref="B76:C76"/>
    <mergeCell ref="B77:C77"/>
    <mergeCell ref="B84:C84"/>
  </mergeCells>
  <phoneticPr fontId="2" type="noConversion"/>
  <conditionalFormatting sqref="D6:AL40">
    <cfRule type="cellIs" dxfId="33" priority="2" stopIfTrue="1" operator="equal">
      <formula>""</formula>
    </cfRule>
    <cfRule type="cellIs" dxfId="32" priority="3" stopIfTrue="1" operator="equal">
      <formula>1</formula>
    </cfRule>
    <cfRule type="cellIs" dxfId="31" priority="4" stopIfTrue="1" operator="equal">
      <formula>0</formula>
    </cfRule>
  </conditionalFormatting>
  <conditionalFormatting sqref="AP6:AP40">
    <cfRule type="cellIs" dxfId="30" priority="5" stopIfTrue="1" operator="equal">
      <formula>"Difficulté"</formula>
    </cfRule>
    <cfRule type="cellIs" dxfId="29" priority="6" stopIfTrue="1" operator="equal">
      <formula>"RAS"</formula>
    </cfRule>
    <cfRule type="cellIs" dxfId="28" priority="7" stopIfTrue="1" operator="equal">
      <formula>""</formula>
    </cfRule>
  </conditionalFormatting>
  <conditionalFormatting sqref="AO6:AO40">
    <cfRule type="cellIs" dxfId="27" priority="1" operator="lessThan">
      <formula>0.33</formula>
    </cfRule>
  </conditionalFormatting>
  <dataValidations count="1">
    <dataValidation type="list" operator="equal" allowBlank="1" showInputMessage="1" showErrorMessage="1" sqref="D6:AL40">
      <formula1>codes</formula1>
    </dataValidation>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zoomScale="90" zoomScaleNormal="90" zoomScaleSheetLayoutView="100" workbookViewId="0">
      <selection activeCell="A2" sqref="A2:C2"/>
    </sheetView>
  </sheetViews>
  <sheetFormatPr baseColWidth="10" defaultRowHeight="12.75" x14ac:dyDescent="0.2"/>
  <cols>
    <col min="1" max="1" width="3" style="1" customWidth="1"/>
    <col min="2" max="2" width="17.85546875" style="1" customWidth="1"/>
    <col min="3" max="3" width="7" style="1" customWidth="1"/>
    <col min="4" max="8" width="8.28515625" style="1" customWidth="1"/>
    <col min="9" max="9" width="11" style="1" customWidth="1"/>
    <col min="10" max="10" width="4.140625" style="1" customWidth="1"/>
    <col min="11" max="11" width="2.7109375" style="1" customWidth="1"/>
    <col min="12" max="12" width="9.7109375" style="1" customWidth="1"/>
    <col min="13" max="16384" width="11.42578125" style="1"/>
  </cols>
  <sheetData>
    <row r="1" spans="1:12" ht="69.95" customHeight="1" x14ac:dyDescent="0.2">
      <c r="A1" s="255" t="s">
        <v>254</v>
      </c>
      <c r="B1" s="256"/>
      <c r="C1" s="256"/>
      <c r="D1" s="256"/>
      <c r="E1" s="256"/>
      <c r="F1" s="256"/>
      <c r="G1" s="256"/>
      <c r="H1" s="256"/>
      <c r="I1" s="256"/>
      <c r="J1" s="256"/>
      <c r="K1" s="256"/>
      <c r="L1" s="256"/>
    </row>
    <row r="2" spans="1:12" ht="25.5" customHeight="1" x14ac:dyDescent="0.2">
      <c r="A2" s="264" t="s">
        <v>1</v>
      </c>
      <c r="B2" s="264"/>
      <c r="C2" s="265"/>
      <c r="D2" s="260">
        <f>'MAT-CM2'!K2</f>
        <v>0</v>
      </c>
      <c r="E2" s="260"/>
      <c r="F2" s="260"/>
      <c r="G2" s="260"/>
      <c r="H2" s="260"/>
      <c r="I2" s="182"/>
      <c r="J2" s="251">
        <v>2015</v>
      </c>
      <c r="K2" s="251"/>
      <c r="L2" s="251"/>
    </row>
    <row r="3" spans="1:12" ht="25.5" customHeight="1" x14ac:dyDescent="0.2">
      <c r="A3" s="264" t="s">
        <v>3</v>
      </c>
      <c r="B3" s="264"/>
      <c r="C3" s="265"/>
      <c r="D3" s="261">
        <f>'MAT-CM2'!K3</f>
        <v>0</v>
      </c>
      <c r="E3" s="262"/>
      <c r="F3" s="262"/>
      <c r="G3" s="262"/>
      <c r="H3" s="263"/>
      <c r="I3" s="96" t="s">
        <v>4</v>
      </c>
      <c r="J3" s="251" t="str">
        <f>'MAT-CM2'!AH3</f>
        <v>CM2</v>
      </c>
      <c r="K3" s="251"/>
      <c r="L3" s="251"/>
    </row>
    <row r="4" spans="1:12" ht="25.5" customHeight="1" x14ac:dyDescent="0.2">
      <c r="A4" s="268" t="s">
        <v>189</v>
      </c>
      <c r="B4" s="269"/>
      <c r="C4" s="269"/>
      <c r="D4" s="252" t="s">
        <v>36</v>
      </c>
      <c r="E4" s="252"/>
      <c r="F4" s="252"/>
      <c r="G4" s="252"/>
      <c r="H4" s="252"/>
      <c r="I4" s="252"/>
      <c r="J4" s="252"/>
      <c r="K4" s="252"/>
      <c r="L4" s="252"/>
    </row>
    <row r="5" spans="1:12" ht="27.75" customHeight="1" x14ac:dyDescent="0.2">
      <c r="A5" s="269"/>
      <c r="B5" s="269"/>
      <c r="C5" s="269"/>
      <c r="D5" s="257" t="s">
        <v>37</v>
      </c>
      <c r="E5" s="258"/>
      <c r="F5" s="258"/>
      <c r="G5" s="258"/>
      <c r="H5" s="259"/>
      <c r="I5" s="271" t="s">
        <v>156</v>
      </c>
      <c r="J5" s="272"/>
      <c r="K5" s="272"/>
      <c r="L5" s="253" t="s">
        <v>182</v>
      </c>
    </row>
    <row r="6" spans="1:12" s="20" customFormat="1" ht="27" customHeight="1" x14ac:dyDescent="0.2">
      <c r="A6" s="157" t="s">
        <v>9</v>
      </c>
      <c r="B6" s="270" t="s">
        <v>10</v>
      </c>
      <c r="C6" s="270"/>
      <c r="D6" s="99" t="s">
        <v>124</v>
      </c>
      <c r="E6" s="100" t="s">
        <v>125</v>
      </c>
      <c r="F6" s="102" t="s">
        <v>126</v>
      </c>
      <c r="G6" s="101" t="s">
        <v>127</v>
      </c>
      <c r="H6" s="177" t="s">
        <v>181</v>
      </c>
      <c r="I6" s="273"/>
      <c r="J6" s="274"/>
      <c r="K6" s="274"/>
      <c r="L6" s="254"/>
    </row>
    <row r="7" spans="1:12" s="20" customFormat="1" ht="15.95" customHeight="1" x14ac:dyDescent="0.2">
      <c r="A7" s="13">
        <v>1</v>
      </c>
      <c r="B7" s="267" t="str">
        <f>IF('MAT-CM2'!B6&lt;&gt;"",'MAT-CM2'!B6,"")</f>
        <v/>
      </c>
      <c r="C7" s="267"/>
      <c r="D7" s="175" t="str">
        <f>'MAT-CM2'!AS6</f>
        <v/>
      </c>
      <c r="E7" s="175" t="str">
        <f>'MAT-CM2'!AW6</f>
        <v/>
      </c>
      <c r="F7" s="175" t="str">
        <f>'MAT-CM2'!BA6</f>
        <v/>
      </c>
      <c r="G7" s="178" t="str">
        <f>'MAT-CM2'!BE6</f>
        <v/>
      </c>
      <c r="H7" s="180" t="str">
        <f>'MAT-CM2'!BH6</f>
        <v/>
      </c>
      <c r="I7" s="275" t="str">
        <f>'MAT-CM2'!AR51</f>
        <v/>
      </c>
      <c r="J7" s="265"/>
      <c r="K7" s="265"/>
      <c r="L7" s="179" t="str">
        <f>IF(H7="","",IF(H7&gt;33%,"","PPRE"))</f>
        <v/>
      </c>
    </row>
    <row r="8" spans="1:12" s="20" customFormat="1" ht="15.95" customHeight="1" x14ac:dyDescent="0.2">
      <c r="A8" s="13">
        <v>2</v>
      </c>
      <c r="B8" s="267" t="str">
        <f>IF('MAT-CM2'!B7&lt;&gt;"",'MAT-CM2'!B7,"")</f>
        <v/>
      </c>
      <c r="C8" s="267"/>
      <c r="D8" s="175" t="str">
        <f>'MAT-CM2'!AS7</f>
        <v/>
      </c>
      <c r="E8" s="175" t="str">
        <f>'MAT-CM2'!AW7</f>
        <v/>
      </c>
      <c r="F8" s="175" t="str">
        <f>'MAT-CM2'!BA7</f>
        <v/>
      </c>
      <c r="G8" s="178" t="str">
        <f>'MAT-CM2'!BE7</f>
        <v/>
      </c>
      <c r="H8" s="180" t="str">
        <f>'MAT-CM2'!BH7</f>
        <v/>
      </c>
      <c r="I8" s="275" t="str">
        <f>'MAT-CM2'!AR52</f>
        <v/>
      </c>
      <c r="J8" s="265"/>
      <c r="K8" s="265"/>
      <c r="L8" s="179" t="str">
        <f t="shared" ref="L8:L41" si="0">IF(H8="","",IF(H8&gt;33%,"","PPRE"))</f>
        <v/>
      </c>
    </row>
    <row r="9" spans="1:12" s="20" customFormat="1" ht="15.95" customHeight="1" x14ac:dyDescent="0.2">
      <c r="A9" s="13">
        <v>3</v>
      </c>
      <c r="B9" s="267" t="str">
        <f>IF('MAT-CM2'!B8&lt;&gt;"",'MAT-CM2'!B8,"")</f>
        <v/>
      </c>
      <c r="C9" s="267"/>
      <c r="D9" s="175" t="str">
        <f>'MAT-CM2'!AS8</f>
        <v/>
      </c>
      <c r="E9" s="175" t="str">
        <f>'MAT-CM2'!AW8</f>
        <v/>
      </c>
      <c r="F9" s="175" t="str">
        <f>'MAT-CM2'!BA8</f>
        <v/>
      </c>
      <c r="G9" s="178" t="str">
        <f>'MAT-CM2'!BE8</f>
        <v/>
      </c>
      <c r="H9" s="180" t="str">
        <f>'MAT-CM2'!BH8</f>
        <v/>
      </c>
      <c r="I9" s="275" t="str">
        <f>'MAT-CM2'!AR53</f>
        <v/>
      </c>
      <c r="J9" s="265"/>
      <c r="K9" s="265"/>
      <c r="L9" s="179" t="str">
        <f t="shared" si="0"/>
        <v/>
      </c>
    </row>
    <row r="10" spans="1:12" s="20" customFormat="1" ht="15.95" customHeight="1" x14ac:dyDescent="0.2">
      <c r="A10" s="13">
        <v>4</v>
      </c>
      <c r="B10" s="267" t="str">
        <f>IF('MAT-CM2'!B9&lt;&gt;"",'MAT-CM2'!B9,"")</f>
        <v/>
      </c>
      <c r="C10" s="267"/>
      <c r="D10" s="175" t="str">
        <f>'MAT-CM2'!AS9</f>
        <v/>
      </c>
      <c r="E10" s="175" t="str">
        <f>'MAT-CM2'!AW9</f>
        <v/>
      </c>
      <c r="F10" s="175" t="str">
        <f>'MAT-CM2'!BA9</f>
        <v/>
      </c>
      <c r="G10" s="178" t="str">
        <f>'MAT-CM2'!BE9</f>
        <v/>
      </c>
      <c r="H10" s="180" t="str">
        <f>'MAT-CM2'!BH9</f>
        <v/>
      </c>
      <c r="I10" s="275" t="str">
        <f>'MAT-CM2'!AR54</f>
        <v/>
      </c>
      <c r="J10" s="265"/>
      <c r="K10" s="265"/>
      <c r="L10" s="179" t="str">
        <f t="shared" si="0"/>
        <v/>
      </c>
    </row>
    <row r="11" spans="1:12" s="20" customFormat="1" ht="15.95" customHeight="1" x14ac:dyDescent="0.2">
      <c r="A11" s="13">
        <v>5</v>
      </c>
      <c r="B11" s="267" t="str">
        <f>IF('MAT-CM2'!B10&lt;&gt;"",'MAT-CM2'!B10,"")</f>
        <v/>
      </c>
      <c r="C11" s="267"/>
      <c r="D11" s="175" t="str">
        <f>'MAT-CM2'!AS10</f>
        <v/>
      </c>
      <c r="E11" s="175" t="str">
        <f>'MAT-CM2'!AW10</f>
        <v/>
      </c>
      <c r="F11" s="175" t="str">
        <f>'MAT-CM2'!BA10</f>
        <v/>
      </c>
      <c r="G11" s="178" t="str">
        <f>'MAT-CM2'!BE10</f>
        <v/>
      </c>
      <c r="H11" s="180" t="str">
        <f>'MAT-CM2'!BH10</f>
        <v/>
      </c>
      <c r="I11" s="275" t="str">
        <f>'MAT-CM2'!AR55</f>
        <v/>
      </c>
      <c r="J11" s="265"/>
      <c r="K11" s="265"/>
      <c r="L11" s="179" t="str">
        <f t="shared" si="0"/>
        <v/>
      </c>
    </row>
    <row r="12" spans="1:12" s="20" customFormat="1" ht="15.95" customHeight="1" x14ac:dyDescent="0.2">
      <c r="A12" s="13">
        <v>6</v>
      </c>
      <c r="B12" s="267" t="str">
        <f>IF('MAT-CM2'!B11&lt;&gt;"",'MAT-CM2'!B11,"")</f>
        <v/>
      </c>
      <c r="C12" s="267"/>
      <c r="D12" s="175" t="str">
        <f>'MAT-CM2'!AS11</f>
        <v/>
      </c>
      <c r="E12" s="175" t="str">
        <f>'MAT-CM2'!AW11</f>
        <v/>
      </c>
      <c r="F12" s="175" t="str">
        <f>'MAT-CM2'!BA11</f>
        <v/>
      </c>
      <c r="G12" s="178" t="str">
        <f>'MAT-CM2'!BE11</f>
        <v/>
      </c>
      <c r="H12" s="180" t="str">
        <f>'MAT-CM2'!BH11</f>
        <v/>
      </c>
      <c r="I12" s="275" t="str">
        <f>'MAT-CM2'!AR56</f>
        <v/>
      </c>
      <c r="J12" s="265"/>
      <c r="K12" s="265"/>
      <c r="L12" s="179" t="str">
        <f t="shared" si="0"/>
        <v/>
      </c>
    </row>
    <row r="13" spans="1:12" s="20" customFormat="1" ht="15.95" customHeight="1" x14ac:dyDescent="0.2">
      <c r="A13" s="13">
        <v>7</v>
      </c>
      <c r="B13" s="267" t="str">
        <f>IF('MAT-CM2'!B12&lt;&gt;"",'MAT-CM2'!B12,"")</f>
        <v/>
      </c>
      <c r="C13" s="267"/>
      <c r="D13" s="175" t="str">
        <f>'MAT-CM2'!AS12</f>
        <v/>
      </c>
      <c r="E13" s="175" t="str">
        <f>'MAT-CM2'!AW12</f>
        <v/>
      </c>
      <c r="F13" s="175" t="str">
        <f>'MAT-CM2'!BA12</f>
        <v/>
      </c>
      <c r="G13" s="178" t="str">
        <f>'MAT-CM2'!BE12</f>
        <v/>
      </c>
      <c r="H13" s="180" t="str">
        <f>'MAT-CM2'!BH12</f>
        <v/>
      </c>
      <c r="I13" s="275" t="str">
        <f>'MAT-CM2'!AR57</f>
        <v/>
      </c>
      <c r="J13" s="265"/>
      <c r="K13" s="265"/>
      <c r="L13" s="179" t="str">
        <f t="shared" si="0"/>
        <v/>
      </c>
    </row>
    <row r="14" spans="1:12" s="20" customFormat="1" ht="15.95" customHeight="1" x14ac:dyDescent="0.2">
      <c r="A14" s="13">
        <v>8</v>
      </c>
      <c r="B14" s="267" t="str">
        <f>IF('MAT-CM2'!B13&lt;&gt;"",'MAT-CM2'!B13,"")</f>
        <v/>
      </c>
      <c r="C14" s="267"/>
      <c r="D14" s="175" t="str">
        <f>'MAT-CM2'!AS13</f>
        <v/>
      </c>
      <c r="E14" s="175" t="str">
        <f>'MAT-CM2'!AW13</f>
        <v/>
      </c>
      <c r="F14" s="175" t="str">
        <f>'MAT-CM2'!BA13</f>
        <v/>
      </c>
      <c r="G14" s="178" t="str">
        <f>'MAT-CM2'!BE13</f>
        <v/>
      </c>
      <c r="H14" s="180" t="str">
        <f>'MAT-CM2'!BH13</f>
        <v/>
      </c>
      <c r="I14" s="275" t="str">
        <f>'MAT-CM2'!AR58</f>
        <v/>
      </c>
      <c r="J14" s="265"/>
      <c r="K14" s="265"/>
      <c r="L14" s="179" t="str">
        <f t="shared" si="0"/>
        <v/>
      </c>
    </row>
    <row r="15" spans="1:12" s="20" customFormat="1" ht="15.95" customHeight="1" x14ac:dyDescent="0.2">
      <c r="A15" s="13">
        <v>9</v>
      </c>
      <c r="B15" s="267" t="str">
        <f>IF('MAT-CM2'!B14&lt;&gt;"",'MAT-CM2'!B14,"")</f>
        <v/>
      </c>
      <c r="C15" s="267"/>
      <c r="D15" s="175" t="str">
        <f>'MAT-CM2'!AS14</f>
        <v/>
      </c>
      <c r="E15" s="175" t="str">
        <f>'MAT-CM2'!AW14</f>
        <v/>
      </c>
      <c r="F15" s="175" t="str">
        <f>'MAT-CM2'!BA14</f>
        <v/>
      </c>
      <c r="G15" s="178" t="str">
        <f>'MAT-CM2'!BE14</f>
        <v/>
      </c>
      <c r="H15" s="180" t="str">
        <f>'MAT-CM2'!BH14</f>
        <v/>
      </c>
      <c r="I15" s="275" t="str">
        <f>'MAT-CM2'!AR59</f>
        <v/>
      </c>
      <c r="J15" s="265"/>
      <c r="K15" s="265"/>
      <c r="L15" s="179" t="str">
        <f t="shared" si="0"/>
        <v/>
      </c>
    </row>
    <row r="16" spans="1:12" s="20" customFormat="1" ht="15.95" customHeight="1" x14ac:dyDescent="0.2">
      <c r="A16" s="13">
        <v>10</v>
      </c>
      <c r="B16" s="267" t="str">
        <f>IF('MAT-CM2'!B15&lt;&gt;"",'MAT-CM2'!B15,"")</f>
        <v/>
      </c>
      <c r="C16" s="267"/>
      <c r="D16" s="175" t="str">
        <f>'MAT-CM2'!AS15</f>
        <v/>
      </c>
      <c r="E16" s="175" t="str">
        <f>'MAT-CM2'!AW15</f>
        <v/>
      </c>
      <c r="F16" s="175" t="str">
        <f>'MAT-CM2'!BA15</f>
        <v/>
      </c>
      <c r="G16" s="178" t="str">
        <f>'MAT-CM2'!BE15</f>
        <v/>
      </c>
      <c r="H16" s="180" t="str">
        <f>'MAT-CM2'!BH15</f>
        <v/>
      </c>
      <c r="I16" s="275" t="str">
        <f>'MAT-CM2'!AR60</f>
        <v/>
      </c>
      <c r="J16" s="265"/>
      <c r="K16" s="265"/>
      <c r="L16" s="179" t="str">
        <f t="shared" si="0"/>
        <v/>
      </c>
    </row>
    <row r="17" spans="1:12" s="20" customFormat="1" ht="15.95" customHeight="1" x14ac:dyDescent="0.2">
      <c r="A17" s="13">
        <v>11</v>
      </c>
      <c r="B17" s="267" t="str">
        <f>IF('MAT-CM2'!B16&lt;&gt;"",'MAT-CM2'!B16,"")</f>
        <v/>
      </c>
      <c r="C17" s="267"/>
      <c r="D17" s="175" t="str">
        <f>'MAT-CM2'!AS16</f>
        <v/>
      </c>
      <c r="E17" s="175" t="str">
        <f>'MAT-CM2'!AW16</f>
        <v/>
      </c>
      <c r="F17" s="175" t="str">
        <f>'MAT-CM2'!BA16</f>
        <v/>
      </c>
      <c r="G17" s="178" t="str">
        <f>'MAT-CM2'!BE16</f>
        <v/>
      </c>
      <c r="H17" s="180" t="str">
        <f>'MAT-CM2'!BH16</f>
        <v/>
      </c>
      <c r="I17" s="275" t="str">
        <f>'MAT-CM2'!AR61</f>
        <v/>
      </c>
      <c r="J17" s="265"/>
      <c r="K17" s="265"/>
      <c r="L17" s="179" t="str">
        <f t="shared" si="0"/>
        <v/>
      </c>
    </row>
    <row r="18" spans="1:12" s="20" customFormat="1" ht="15.95" customHeight="1" x14ac:dyDescent="0.2">
      <c r="A18" s="13">
        <v>12</v>
      </c>
      <c r="B18" s="267" t="str">
        <f>IF('MAT-CM2'!B17&lt;&gt;"",'MAT-CM2'!B17,"")</f>
        <v/>
      </c>
      <c r="C18" s="267"/>
      <c r="D18" s="175" t="str">
        <f>'MAT-CM2'!AS17</f>
        <v/>
      </c>
      <c r="E18" s="175" t="str">
        <f>'MAT-CM2'!AW17</f>
        <v/>
      </c>
      <c r="F18" s="175" t="str">
        <f>'MAT-CM2'!BA17</f>
        <v/>
      </c>
      <c r="G18" s="178" t="str">
        <f>'MAT-CM2'!BE17</f>
        <v/>
      </c>
      <c r="H18" s="180" t="str">
        <f>'MAT-CM2'!BH17</f>
        <v/>
      </c>
      <c r="I18" s="275" t="str">
        <f>'MAT-CM2'!AR62</f>
        <v/>
      </c>
      <c r="J18" s="265"/>
      <c r="K18" s="265"/>
      <c r="L18" s="179" t="str">
        <f t="shared" si="0"/>
        <v/>
      </c>
    </row>
    <row r="19" spans="1:12" s="20" customFormat="1" ht="15.95" customHeight="1" x14ac:dyDescent="0.2">
      <c r="A19" s="13">
        <v>13</v>
      </c>
      <c r="B19" s="267" t="str">
        <f>IF('MAT-CM2'!B18&lt;&gt;"",'MAT-CM2'!B18,"")</f>
        <v/>
      </c>
      <c r="C19" s="267"/>
      <c r="D19" s="175" t="str">
        <f>'MAT-CM2'!AS18</f>
        <v/>
      </c>
      <c r="E19" s="175" t="str">
        <f>'MAT-CM2'!AW18</f>
        <v/>
      </c>
      <c r="F19" s="175" t="str">
        <f>'MAT-CM2'!BA18</f>
        <v/>
      </c>
      <c r="G19" s="178" t="str">
        <f>'MAT-CM2'!BE18</f>
        <v/>
      </c>
      <c r="H19" s="180" t="str">
        <f>'MAT-CM2'!BH18</f>
        <v/>
      </c>
      <c r="I19" s="275" t="str">
        <f>'MAT-CM2'!AR63</f>
        <v/>
      </c>
      <c r="J19" s="265"/>
      <c r="K19" s="265"/>
      <c r="L19" s="179" t="str">
        <f t="shared" si="0"/>
        <v/>
      </c>
    </row>
    <row r="20" spans="1:12" s="20" customFormat="1" ht="15.95" customHeight="1" x14ac:dyDescent="0.2">
      <c r="A20" s="13">
        <v>14</v>
      </c>
      <c r="B20" s="267" t="str">
        <f>IF('MAT-CM2'!B19&lt;&gt;"",'MAT-CM2'!B19,"")</f>
        <v/>
      </c>
      <c r="C20" s="267"/>
      <c r="D20" s="175" t="str">
        <f>'MAT-CM2'!AS19</f>
        <v/>
      </c>
      <c r="E20" s="175" t="str">
        <f>'MAT-CM2'!AW19</f>
        <v/>
      </c>
      <c r="F20" s="175" t="str">
        <f>'MAT-CM2'!BA19</f>
        <v/>
      </c>
      <c r="G20" s="178" t="str">
        <f>'MAT-CM2'!BE19</f>
        <v/>
      </c>
      <c r="H20" s="180" t="str">
        <f>'MAT-CM2'!BH19</f>
        <v/>
      </c>
      <c r="I20" s="275" t="str">
        <f>'MAT-CM2'!AR64</f>
        <v/>
      </c>
      <c r="J20" s="265"/>
      <c r="K20" s="265"/>
      <c r="L20" s="179" t="str">
        <f t="shared" si="0"/>
        <v/>
      </c>
    </row>
    <row r="21" spans="1:12" s="20" customFormat="1" ht="15.95" customHeight="1" x14ac:dyDescent="0.2">
      <c r="A21" s="13">
        <v>15</v>
      </c>
      <c r="B21" s="267" t="str">
        <f>IF('MAT-CM2'!B20&lt;&gt;"",'MAT-CM2'!B20,"")</f>
        <v/>
      </c>
      <c r="C21" s="267"/>
      <c r="D21" s="175" t="str">
        <f>'MAT-CM2'!AS20</f>
        <v/>
      </c>
      <c r="E21" s="175" t="str">
        <f>'MAT-CM2'!AW20</f>
        <v/>
      </c>
      <c r="F21" s="175" t="str">
        <f>'MAT-CM2'!BA20</f>
        <v/>
      </c>
      <c r="G21" s="178" t="str">
        <f>'MAT-CM2'!BE20</f>
        <v/>
      </c>
      <c r="H21" s="180" t="str">
        <f>'MAT-CM2'!BH20</f>
        <v/>
      </c>
      <c r="I21" s="275" t="str">
        <f>'MAT-CM2'!AR65</f>
        <v/>
      </c>
      <c r="J21" s="265"/>
      <c r="K21" s="265"/>
      <c r="L21" s="179" t="str">
        <f t="shared" si="0"/>
        <v/>
      </c>
    </row>
    <row r="22" spans="1:12" s="20" customFormat="1" ht="15.95" customHeight="1" x14ac:dyDescent="0.2">
      <c r="A22" s="13">
        <v>16</v>
      </c>
      <c r="B22" s="267" t="str">
        <f>IF('MAT-CM2'!B21&lt;&gt;"",'MAT-CM2'!B21,"")</f>
        <v/>
      </c>
      <c r="C22" s="267"/>
      <c r="D22" s="175" t="str">
        <f>'MAT-CM2'!AS21</f>
        <v/>
      </c>
      <c r="E22" s="175" t="str">
        <f>'MAT-CM2'!AW21</f>
        <v/>
      </c>
      <c r="F22" s="175" t="str">
        <f>'MAT-CM2'!BA21</f>
        <v/>
      </c>
      <c r="G22" s="178" t="str">
        <f>'MAT-CM2'!BE21</f>
        <v/>
      </c>
      <c r="H22" s="180" t="str">
        <f>'MAT-CM2'!BH21</f>
        <v/>
      </c>
      <c r="I22" s="275" t="str">
        <f>'MAT-CM2'!AR66</f>
        <v/>
      </c>
      <c r="J22" s="265"/>
      <c r="K22" s="265"/>
      <c r="L22" s="179" t="str">
        <f t="shared" si="0"/>
        <v/>
      </c>
    </row>
    <row r="23" spans="1:12" s="20" customFormat="1" ht="15.95" customHeight="1" x14ac:dyDescent="0.2">
      <c r="A23" s="13">
        <v>17</v>
      </c>
      <c r="B23" s="267" t="str">
        <f>IF('MAT-CM2'!B22&lt;&gt;"",'MAT-CM2'!B22,"")</f>
        <v/>
      </c>
      <c r="C23" s="267"/>
      <c r="D23" s="175" t="str">
        <f>'MAT-CM2'!AS22</f>
        <v/>
      </c>
      <c r="E23" s="175" t="str">
        <f>'MAT-CM2'!AW22</f>
        <v/>
      </c>
      <c r="F23" s="175" t="str">
        <f>'MAT-CM2'!BA22</f>
        <v/>
      </c>
      <c r="G23" s="178" t="str">
        <f>'MAT-CM2'!BE22</f>
        <v/>
      </c>
      <c r="H23" s="180" t="str">
        <f>'MAT-CM2'!BH22</f>
        <v/>
      </c>
      <c r="I23" s="275" t="str">
        <f>'MAT-CM2'!AR67</f>
        <v/>
      </c>
      <c r="J23" s="265"/>
      <c r="K23" s="265"/>
      <c r="L23" s="179" t="str">
        <f t="shared" si="0"/>
        <v/>
      </c>
    </row>
    <row r="24" spans="1:12" s="20" customFormat="1" ht="15.95" customHeight="1" x14ac:dyDescent="0.2">
      <c r="A24" s="13">
        <v>18</v>
      </c>
      <c r="B24" s="267" t="str">
        <f>IF('MAT-CM2'!B23&lt;&gt;"",'MAT-CM2'!B23,"")</f>
        <v/>
      </c>
      <c r="C24" s="267"/>
      <c r="D24" s="175" t="str">
        <f>'MAT-CM2'!AS23</f>
        <v/>
      </c>
      <c r="E24" s="175" t="str">
        <f>'MAT-CM2'!AW23</f>
        <v/>
      </c>
      <c r="F24" s="175" t="str">
        <f>'MAT-CM2'!BA23</f>
        <v/>
      </c>
      <c r="G24" s="178" t="str">
        <f>'MAT-CM2'!BE23</f>
        <v/>
      </c>
      <c r="H24" s="180" t="str">
        <f>'MAT-CM2'!BH23</f>
        <v/>
      </c>
      <c r="I24" s="275" t="str">
        <f>'MAT-CM2'!AR68</f>
        <v/>
      </c>
      <c r="J24" s="265"/>
      <c r="K24" s="265"/>
      <c r="L24" s="179" t="str">
        <f t="shared" si="0"/>
        <v/>
      </c>
    </row>
    <row r="25" spans="1:12" s="20" customFormat="1" ht="15.95" customHeight="1" x14ac:dyDescent="0.2">
      <c r="A25" s="13">
        <v>19</v>
      </c>
      <c r="B25" s="267" t="str">
        <f>IF('MAT-CM2'!B24&lt;&gt;"",'MAT-CM2'!B24,"")</f>
        <v/>
      </c>
      <c r="C25" s="267"/>
      <c r="D25" s="175" t="str">
        <f>'MAT-CM2'!AS24</f>
        <v/>
      </c>
      <c r="E25" s="175" t="str">
        <f>'MAT-CM2'!AW24</f>
        <v/>
      </c>
      <c r="F25" s="175" t="str">
        <f>'MAT-CM2'!BA24</f>
        <v/>
      </c>
      <c r="G25" s="178" t="str">
        <f>'MAT-CM2'!BE24</f>
        <v/>
      </c>
      <c r="H25" s="180" t="str">
        <f>'MAT-CM2'!BH24</f>
        <v/>
      </c>
      <c r="I25" s="275" t="str">
        <f>'MAT-CM2'!AR69</f>
        <v/>
      </c>
      <c r="J25" s="265"/>
      <c r="K25" s="265"/>
      <c r="L25" s="179" t="str">
        <f t="shared" si="0"/>
        <v/>
      </c>
    </row>
    <row r="26" spans="1:12" s="20" customFormat="1" ht="15.95" customHeight="1" x14ac:dyDescent="0.2">
      <c r="A26" s="13">
        <v>20</v>
      </c>
      <c r="B26" s="267" t="str">
        <f>IF('MAT-CM2'!B25&lt;&gt;"",'MAT-CM2'!B25,"")</f>
        <v/>
      </c>
      <c r="C26" s="267"/>
      <c r="D26" s="175" t="str">
        <f>'MAT-CM2'!AS25</f>
        <v/>
      </c>
      <c r="E26" s="175" t="str">
        <f>'MAT-CM2'!AW25</f>
        <v/>
      </c>
      <c r="F26" s="175" t="str">
        <f>'MAT-CM2'!BA25</f>
        <v/>
      </c>
      <c r="G26" s="178" t="str">
        <f>'MAT-CM2'!BE25</f>
        <v/>
      </c>
      <c r="H26" s="180" t="str">
        <f>'MAT-CM2'!BH25</f>
        <v/>
      </c>
      <c r="I26" s="275" t="str">
        <f>'MAT-CM2'!AR70</f>
        <v/>
      </c>
      <c r="J26" s="265"/>
      <c r="K26" s="265"/>
      <c r="L26" s="179" t="str">
        <f t="shared" si="0"/>
        <v/>
      </c>
    </row>
    <row r="27" spans="1:12" s="20" customFormat="1" ht="15.95" customHeight="1" x14ac:dyDescent="0.2">
      <c r="A27" s="13">
        <v>21</v>
      </c>
      <c r="B27" s="267" t="str">
        <f>IF('MAT-CM2'!B26&lt;&gt;"",'MAT-CM2'!B26,"")</f>
        <v/>
      </c>
      <c r="C27" s="267"/>
      <c r="D27" s="175" t="str">
        <f>'MAT-CM2'!AS26</f>
        <v/>
      </c>
      <c r="E27" s="175" t="str">
        <f>'MAT-CM2'!AW26</f>
        <v/>
      </c>
      <c r="F27" s="175" t="str">
        <f>'MAT-CM2'!BA26</f>
        <v/>
      </c>
      <c r="G27" s="178" t="str">
        <f>'MAT-CM2'!BE26</f>
        <v/>
      </c>
      <c r="H27" s="180" t="str">
        <f>'MAT-CM2'!BH26</f>
        <v/>
      </c>
      <c r="I27" s="275" t="str">
        <f>'MAT-CM2'!AR71</f>
        <v/>
      </c>
      <c r="J27" s="265"/>
      <c r="K27" s="265"/>
      <c r="L27" s="179" t="str">
        <f t="shared" si="0"/>
        <v/>
      </c>
    </row>
    <row r="28" spans="1:12" s="20" customFormat="1" ht="15.95" customHeight="1" x14ac:dyDescent="0.2">
      <c r="A28" s="13">
        <v>22</v>
      </c>
      <c r="B28" s="267" t="str">
        <f>IF('MAT-CM2'!B27&lt;&gt;"",'MAT-CM2'!B27,"")</f>
        <v/>
      </c>
      <c r="C28" s="267"/>
      <c r="D28" s="175" t="str">
        <f>'MAT-CM2'!AS27</f>
        <v/>
      </c>
      <c r="E28" s="175" t="str">
        <f>'MAT-CM2'!AW27</f>
        <v/>
      </c>
      <c r="F28" s="175" t="str">
        <f>'MAT-CM2'!BA27</f>
        <v/>
      </c>
      <c r="G28" s="178" t="str">
        <f>'MAT-CM2'!BE27</f>
        <v/>
      </c>
      <c r="H28" s="180" t="str">
        <f>'MAT-CM2'!BH27</f>
        <v/>
      </c>
      <c r="I28" s="275" t="str">
        <f>'MAT-CM2'!AR72</f>
        <v/>
      </c>
      <c r="J28" s="265"/>
      <c r="K28" s="265"/>
      <c r="L28" s="179" t="str">
        <f t="shared" si="0"/>
        <v/>
      </c>
    </row>
    <row r="29" spans="1:12" s="20" customFormat="1" ht="15.95" customHeight="1" x14ac:dyDescent="0.2">
      <c r="A29" s="13">
        <v>23</v>
      </c>
      <c r="B29" s="267" t="str">
        <f>IF('MAT-CM2'!B28&lt;&gt;"",'MAT-CM2'!B28,"")</f>
        <v/>
      </c>
      <c r="C29" s="267"/>
      <c r="D29" s="175" t="str">
        <f>'MAT-CM2'!AS28</f>
        <v/>
      </c>
      <c r="E29" s="175" t="str">
        <f>'MAT-CM2'!AW28</f>
        <v/>
      </c>
      <c r="F29" s="175" t="str">
        <f>'MAT-CM2'!BA28</f>
        <v/>
      </c>
      <c r="G29" s="178" t="str">
        <f>'MAT-CM2'!BE28</f>
        <v/>
      </c>
      <c r="H29" s="180" t="str">
        <f>'MAT-CM2'!BH28</f>
        <v/>
      </c>
      <c r="I29" s="275" t="str">
        <f>'MAT-CM2'!AR73</f>
        <v/>
      </c>
      <c r="J29" s="265"/>
      <c r="K29" s="265"/>
      <c r="L29" s="179" t="str">
        <f t="shared" si="0"/>
        <v/>
      </c>
    </row>
    <row r="30" spans="1:12" s="20" customFormat="1" ht="15.95" customHeight="1" x14ac:dyDescent="0.2">
      <c r="A30" s="13">
        <v>24</v>
      </c>
      <c r="B30" s="267" t="str">
        <f>IF('MAT-CM2'!B29&lt;&gt;"",'MAT-CM2'!B29,"")</f>
        <v/>
      </c>
      <c r="C30" s="267"/>
      <c r="D30" s="175" t="str">
        <f>'MAT-CM2'!AS29</f>
        <v/>
      </c>
      <c r="E30" s="175" t="str">
        <f>'MAT-CM2'!AW29</f>
        <v/>
      </c>
      <c r="F30" s="175" t="str">
        <f>'MAT-CM2'!BA29</f>
        <v/>
      </c>
      <c r="G30" s="178" t="str">
        <f>'MAT-CM2'!BE29</f>
        <v/>
      </c>
      <c r="H30" s="180" t="str">
        <f>'MAT-CM2'!BH29</f>
        <v/>
      </c>
      <c r="I30" s="275" t="str">
        <f>'MAT-CM2'!AR74</f>
        <v/>
      </c>
      <c r="J30" s="265"/>
      <c r="K30" s="265"/>
      <c r="L30" s="179" t="str">
        <f t="shared" si="0"/>
        <v/>
      </c>
    </row>
    <row r="31" spans="1:12" s="20" customFormat="1" ht="15.95" customHeight="1" x14ac:dyDescent="0.2">
      <c r="A31" s="13">
        <v>25</v>
      </c>
      <c r="B31" s="267" t="str">
        <f>IF('MAT-CM2'!B30&lt;&gt;"",'MAT-CM2'!B30,"")</f>
        <v/>
      </c>
      <c r="C31" s="267"/>
      <c r="D31" s="175" t="str">
        <f>'MAT-CM2'!AS30</f>
        <v/>
      </c>
      <c r="E31" s="175" t="str">
        <f>'MAT-CM2'!AW30</f>
        <v/>
      </c>
      <c r="F31" s="175" t="str">
        <f>'MAT-CM2'!BA30</f>
        <v/>
      </c>
      <c r="G31" s="178" t="str">
        <f>'MAT-CM2'!BE30</f>
        <v/>
      </c>
      <c r="H31" s="180" t="str">
        <f>'MAT-CM2'!BH30</f>
        <v/>
      </c>
      <c r="I31" s="275" t="str">
        <f>'MAT-CM2'!AR75</f>
        <v/>
      </c>
      <c r="J31" s="265"/>
      <c r="K31" s="265"/>
      <c r="L31" s="179" t="str">
        <f t="shared" si="0"/>
        <v/>
      </c>
    </row>
    <row r="32" spans="1:12" s="20" customFormat="1" ht="15.95" customHeight="1" x14ac:dyDescent="0.2">
      <c r="A32" s="13">
        <v>26</v>
      </c>
      <c r="B32" s="267" t="str">
        <f>IF('MAT-CM2'!B31&lt;&gt;"",'MAT-CM2'!B31,"")</f>
        <v/>
      </c>
      <c r="C32" s="267"/>
      <c r="D32" s="175" t="str">
        <f>'MAT-CM2'!AS31</f>
        <v/>
      </c>
      <c r="E32" s="175" t="str">
        <f>'MAT-CM2'!AW31</f>
        <v/>
      </c>
      <c r="F32" s="175" t="str">
        <f>'MAT-CM2'!BA31</f>
        <v/>
      </c>
      <c r="G32" s="178" t="str">
        <f>'MAT-CM2'!BE31</f>
        <v/>
      </c>
      <c r="H32" s="180" t="str">
        <f>'MAT-CM2'!BH31</f>
        <v/>
      </c>
      <c r="I32" s="275" t="str">
        <f>'MAT-CM2'!AR76</f>
        <v/>
      </c>
      <c r="J32" s="265"/>
      <c r="K32" s="265"/>
      <c r="L32" s="179" t="str">
        <f t="shared" si="0"/>
        <v/>
      </c>
    </row>
    <row r="33" spans="1:12" s="20" customFormat="1" ht="15.95" customHeight="1" x14ac:dyDescent="0.2">
      <c r="A33" s="13">
        <v>27</v>
      </c>
      <c r="B33" s="267" t="str">
        <f>IF('MAT-CM2'!B32&lt;&gt;"",'MAT-CM2'!B32,"")</f>
        <v/>
      </c>
      <c r="C33" s="267"/>
      <c r="D33" s="175" t="str">
        <f>'MAT-CM2'!AS32</f>
        <v/>
      </c>
      <c r="E33" s="175" t="str">
        <f>'MAT-CM2'!AW32</f>
        <v/>
      </c>
      <c r="F33" s="175" t="str">
        <f>'MAT-CM2'!BA32</f>
        <v/>
      </c>
      <c r="G33" s="178" t="str">
        <f>'MAT-CM2'!BE32</f>
        <v/>
      </c>
      <c r="H33" s="180" t="str">
        <f>'MAT-CM2'!BH32</f>
        <v/>
      </c>
      <c r="I33" s="275" t="str">
        <f>'MAT-CM2'!AR77</f>
        <v/>
      </c>
      <c r="J33" s="265"/>
      <c r="K33" s="265"/>
      <c r="L33" s="179" t="str">
        <f t="shared" si="0"/>
        <v/>
      </c>
    </row>
    <row r="34" spans="1:12" s="20" customFormat="1" ht="15.95" customHeight="1" x14ac:dyDescent="0.2">
      <c r="A34" s="13">
        <v>28</v>
      </c>
      <c r="B34" s="267" t="str">
        <f>IF('MAT-CM2'!B33&lt;&gt;"",'MAT-CM2'!B33,"")</f>
        <v/>
      </c>
      <c r="C34" s="267"/>
      <c r="D34" s="175" t="str">
        <f>'MAT-CM2'!AS33</f>
        <v/>
      </c>
      <c r="E34" s="175" t="str">
        <f>'MAT-CM2'!AW33</f>
        <v/>
      </c>
      <c r="F34" s="175" t="str">
        <f>'MAT-CM2'!BA33</f>
        <v/>
      </c>
      <c r="G34" s="178" t="str">
        <f>'MAT-CM2'!BE33</f>
        <v/>
      </c>
      <c r="H34" s="180" t="str">
        <f>'MAT-CM2'!BH33</f>
        <v/>
      </c>
      <c r="I34" s="275" t="str">
        <f>'MAT-CM2'!AR78</f>
        <v/>
      </c>
      <c r="J34" s="265"/>
      <c r="K34" s="265"/>
      <c r="L34" s="179" t="str">
        <f t="shared" si="0"/>
        <v/>
      </c>
    </row>
    <row r="35" spans="1:12" s="20" customFormat="1" ht="15.95" customHeight="1" x14ac:dyDescent="0.2">
      <c r="A35" s="13">
        <v>29</v>
      </c>
      <c r="B35" s="267" t="str">
        <f>IF('MAT-CM2'!B34&lt;&gt;"",'MAT-CM2'!B34,"")</f>
        <v/>
      </c>
      <c r="C35" s="267"/>
      <c r="D35" s="175" t="str">
        <f>'MAT-CM2'!AS34</f>
        <v/>
      </c>
      <c r="E35" s="175" t="str">
        <f>'MAT-CM2'!AW34</f>
        <v/>
      </c>
      <c r="F35" s="175" t="str">
        <f>'MAT-CM2'!BA34</f>
        <v/>
      </c>
      <c r="G35" s="178" t="str">
        <f>'MAT-CM2'!BE34</f>
        <v/>
      </c>
      <c r="H35" s="180" t="str">
        <f>'MAT-CM2'!BH34</f>
        <v/>
      </c>
      <c r="I35" s="275" t="str">
        <f>'MAT-CM2'!AR79</f>
        <v/>
      </c>
      <c r="J35" s="265"/>
      <c r="K35" s="265"/>
      <c r="L35" s="179" t="str">
        <f t="shared" si="0"/>
        <v/>
      </c>
    </row>
    <row r="36" spans="1:12" s="20" customFormat="1" ht="15.95" customHeight="1" x14ac:dyDescent="0.2">
      <c r="A36" s="13">
        <v>30</v>
      </c>
      <c r="B36" s="267" t="str">
        <f>IF('MAT-CM2'!B35&lt;&gt;"",'MAT-CM2'!B35,"")</f>
        <v/>
      </c>
      <c r="C36" s="267"/>
      <c r="D36" s="175" t="str">
        <f>'MAT-CM2'!AS35</f>
        <v/>
      </c>
      <c r="E36" s="175" t="str">
        <f>'MAT-CM2'!AW35</f>
        <v/>
      </c>
      <c r="F36" s="175" t="str">
        <f>'MAT-CM2'!BA35</f>
        <v/>
      </c>
      <c r="G36" s="178" t="str">
        <f>'MAT-CM2'!BE35</f>
        <v/>
      </c>
      <c r="H36" s="180" t="str">
        <f>'MAT-CM2'!BH35</f>
        <v/>
      </c>
      <c r="I36" s="275" t="str">
        <f>'MAT-CM2'!AR80</f>
        <v/>
      </c>
      <c r="J36" s="265"/>
      <c r="K36" s="265"/>
      <c r="L36" s="179" t="str">
        <f t="shared" si="0"/>
        <v/>
      </c>
    </row>
    <row r="37" spans="1:12" s="20" customFormat="1" ht="15.95" customHeight="1" x14ac:dyDescent="0.2">
      <c r="A37" s="13">
        <v>31</v>
      </c>
      <c r="B37" s="267" t="str">
        <f>IF('MAT-CM2'!B36&lt;&gt;"",'MAT-CM2'!B36,"")</f>
        <v/>
      </c>
      <c r="C37" s="267"/>
      <c r="D37" s="175" t="str">
        <f>'MAT-CM2'!AS36</f>
        <v/>
      </c>
      <c r="E37" s="175" t="str">
        <f>'MAT-CM2'!AW36</f>
        <v/>
      </c>
      <c r="F37" s="175" t="str">
        <f>'MAT-CM2'!BA36</f>
        <v/>
      </c>
      <c r="G37" s="178" t="str">
        <f>'MAT-CM2'!BE36</f>
        <v/>
      </c>
      <c r="H37" s="180" t="str">
        <f>'MAT-CM2'!BH36</f>
        <v/>
      </c>
      <c r="I37" s="275" t="str">
        <f>'MAT-CM2'!AR81</f>
        <v/>
      </c>
      <c r="J37" s="265"/>
      <c r="K37" s="265"/>
      <c r="L37" s="179" t="str">
        <f t="shared" si="0"/>
        <v/>
      </c>
    </row>
    <row r="38" spans="1:12" s="20" customFormat="1" ht="15.95" customHeight="1" x14ac:dyDescent="0.2">
      <c r="A38" s="13">
        <v>32</v>
      </c>
      <c r="B38" s="267" t="str">
        <f>IF('MAT-CM2'!B37&lt;&gt;"",'MAT-CM2'!B37,"")</f>
        <v/>
      </c>
      <c r="C38" s="267"/>
      <c r="D38" s="175" t="str">
        <f>'MAT-CM2'!AS37</f>
        <v/>
      </c>
      <c r="E38" s="175" t="str">
        <f>'MAT-CM2'!AW37</f>
        <v/>
      </c>
      <c r="F38" s="175" t="str">
        <f>'MAT-CM2'!BA37</f>
        <v/>
      </c>
      <c r="G38" s="178" t="str">
        <f>'MAT-CM2'!BE37</f>
        <v/>
      </c>
      <c r="H38" s="180" t="str">
        <f>'MAT-CM2'!BH37</f>
        <v/>
      </c>
      <c r="I38" s="275" t="str">
        <f>'MAT-CM2'!AR82</f>
        <v/>
      </c>
      <c r="J38" s="265"/>
      <c r="K38" s="265"/>
      <c r="L38" s="179" t="str">
        <f t="shared" si="0"/>
        <v/>
      </c>
    </row>
    <row r="39" spans="1:12" s="20" customFormat="1" ht="15.95" customHeight="1" x14ac:dyDescent="0.2">
      <c r="A39" s="13">
        <v>33</v>
      </c>
      <c r="B39" s="267" t="str">
        <f>IF('MAT-CM2'!B38&lt;&gt;"",'MAT-CM2'!B38,"")</f>
        <v/>
      </c>
      <c r="C39" s="267"/>
      <c r="D39" s="175" t="str">
        <f>'MAT-CM2'!AS38</f>
        <v/>
      </c>
      <c r="E39" s="175" t="str">
        <f>'MAT-CM2'!AW38</f>
        <v/>
      </c>
      <c r="F39" s="175" t="str">
        <f>'MAT-CM2'!BA38</f>
        <v/>
      </c>
      <c r="G39" s="178" t="str">
        <f>'MAT-CM2'!BE38</f>
        <v/>
      </c>
      <c r="H39" s="180" t="str">
        <f>'MAT-CM2'!BH38</f>
        <v/>
      </c>
      <c r="I39" s="275" t="str">
        <f>'MAT-CM2'!AR83</f>
        <v/>
      </c>
      <c r="J39" s="265"/>
      <c r="K39" s="265"/>
      <c r="L39" s="179" t="str">
        <f t="shared" si="0"/>
        <v/>
      </c>
    </row>
    <row r="40" spans="1:12" s="20" customFormat="1" ht="15.95" customHeight="1" x14ac:dyDescent="0.2">
      <c r="A40" s="13">
        <v>34</v>
      </c>
      <c r="B40" s="267" t="str">
        <f>IF('MAT-CM2'!B39&lt;&gt;"",'MAT-CM2'!B39,"")</f>
        <v/>
      </c>
      <c r="C40" s="267"/>
      <c r="D40" s="175" t="str">
        <f>'MAT-CM2'!AS39</f>
        <v/>
      </c>
      <c r="E40" s="175" t="str">
        <f>'MAT-CM2'!AW39</f>
        <v/>
      </c>
      <c r="F40" s="175" t="str">
        <f>'MAT-CM2'!BA39</f>
        <v/>
      </c>
      <c r="G40" s="178" t="str">
        <f>'MAT-CM2'!BE39</f>
        <v/>
      </c>
      <c r="H40" s="180" t="str">
        <f>'MAT-CM2'!BH39</f>
        <v/>
      </c>
      <c r="I40" s="275" t="str">
        <f>'MAT-CM2'!AR84</f>
        <v/>
      </c>
      <c r="J40" s="265"/>
      <c r="K40" s="265"/>
      <c r="L40" s="179" t="str">
        <f t="shared" si="0"/>
        <v/>
      </c>
    </row>
    <row r="41" spans="1:12" s="20" customFormat="1" ht="15.95" customHeight="1" x14ac:dyDescent="0.2">
      <c r="A41" s="13">
        <v>35</v>
      </c>
      <c r="B41" s="267" t="str">
        <f>IF('MAT-CM2'!B40&lt;&gt;"",'MAT-CM2'!B40,"")</f>
        <v/>
      </c>
      <c r="C41" s="267"/>
      <c r="D41" s="175" t="str">
        <f>'MAT-CM2'!AS40</f>
        <v/>
      </c>
      <c r="E41" s="175" t="str">
        <f>'MAT-CM2'!AW40</f>
        <v/>
      </c>
      <c r="F41" s="175" t="str">
        <f>'MAT-CM2'!BA40</f>
        <v/>
      </c>
      <c r="G41" s="178" t="str">
        <f>'MAT-CM2'!BE40</f>
        <v/>
      </c>
      <c r="H41" s="180" t="str">
        <f>'MAT-CM2'!BH40</f>
        <v/>
      </c>
      <c r="I41" s="275" t="str">
        <f>'MAT-CM2'!AR85</f>
        <v/>
      </c>
      <c r="J41" s="265"/>
      <c r="K41" s="265"/>
      <c r="L41" s="179" t="str">
        <f t="shared" si="0"/>
        <v/>
      </c>
    </row>
    <row r="42" spans="1:12" s="20" customFormat="1" ht="24.75" hidden="1" customHeight="1" x14ac:dyDescent="0.2">
      <c r="A42" s="266" t="s">
        <v>38</v>
      </c>
      <c r="B42" s="266"/>
      <c r="C42" s="266"/>
      <c r="D42" s="38">
        <f>COUNTIF(D7:D41,"Difficulté")</f>
        <v>0</v>
      </c>
      <c r="E42" s="38">
        <f>COUNTIF(E7:E41,"Difficulté")</f>
        <v>0</v>
      </c>
      <c r="F42" s="38">
        <f>COUNTIF(F7:F41,"Difficulté")</f>
        <v>0</v>
      </c>
      <c r="G42" s="38">
        <f>COUNTIF(G7:G41,"Difficulté")</f>
        <v>0</v>
      </c>
      <c r="H42" s="176"/>
      <c r="I42" s="276">
        <f>COUNTIF(I7:I41,"OUI")</f>
        <v>0</v>
      </c>
      <c r="J42" s="265"/>
      <c r="K42" s="265"/>
      <c r="L42" s="181"/>
    </row>
    <row r="43" spans="1:12" x14ac:dyDescent="0.2">
      <c r="A43" s="4"/>
      <c r="B43" s="183"/>
      <c r="C43" s="183"/>
      <c r="D43" s="183"/>
      <c r="E43" s="183"/>
      <c r="F43" s="183"/>
      <c r="G43" s="183"/>
      <c r="H43" s="189">
        <v>0.5</v>
      </c>
      <c r="I43" s="183"/>
      <c r="J43" s="183"/>
      <c r="K43" s="183"/>
      <c r="L43" s="189">
        <v>0.33</v>
      </c>
    </row>
    <row r="44" spans="1:12" x14ac:dyDescent="0.2">
      <c r="A44" s="4"/>
      <c r="B44" s="183"/>
      <c r="C44" s="183"/>
      <c r="D44" s="183"/>
      <c r="E44" s="183"/>
      <c r="F44" s="183"/>
      <c r="G44" s="183"/>
      <c r="H44" s="183"/>
      <c r="I44" s="183"/>
      <c r="J44" s="183"/>
      <c r="K44" s="183"/>
      <c r="L44" s="183"/>
    </row>
    <row r="45" spans="1:12" x14ac:dyDescent="0.2">
      <c r="A45" s="4"/>
      <c r="B45" s="183"/>
      <c r="C45" s="183"/>
      <c r="D45" s="183"/>
      <c r="E45" s="183"/>
      <c r="F45" s="183"/>
      <c r="G45" s="183"/>
      <c r="H45" s="183"/>
      <c r="I45" s="183"/>
      <c r="J45" s="183"/>
      <c r="K45" s="183"/>
      <c r="L45" s="183"/>
    </row>
  </sheetData>
  <mergeCells count="85">
    <mergeCell ref="I40:K40"/>
    <mergeCell ref="I41:K41"/>
    <mergeCell ref="I42:K42"/>
    <mergeCell ref="I31:K31"/>
    <mergeCell ref="I32:K32"/>
    <mergeCell ref="I33:K33"/>
    <mergeCell ref="I34:K34"/>
    <mergeCell ref="I35:K35"/>
    <mergeCell ref="I36:K36"/>
    <mergeCell ref="I37:K37"/>
    <mergeCell ref="I38:K38"/>
    <mergeCell ref="I39:K39"/>
    <mergeCell ref="I18:K18"/>
    <mergeCell ref="I30:K30"/>
    <mergeCell ref="I19:K19"/>
    <mergeCell ref="I20:K20"/>
    <mergeCell ref="I21:K21"/>
    <mergeCell ref="I22:K22"/>
    <mergeCell ref="I23:K23"/>
    <mergeCell ref="I24:K24"/>
    <mergeCell ref="I25:K25"/>
    <mergeCell ref="I26:K26"/>
    <mergeCell ref="I27:K27"/>
    <mergeCell ref="I28:K28"/>
    <mergeCell ref="I29:K29"/>
    <mergeCell ref="I13:K13"/>
    <mergeCell ref="I14:K14"/>
    <mergeCell ref="I15:K15"/>
    <mergeCell ref="I16:K16"/>
    <mergeCell ref="I17:K17"/>
    <mergeCell ref="B12:C12"/>
    <mergeCell ref="A4:C5"/>
    <mergeCell ref="B6:C6"/>
    <mergeCell ref="I5:K6"/>
    <mergeCell ref="A3:C3"/>
    <mergeCell ref="I7:K7"/>
    <mergeCell ref="I8:K8"/>
    <mergeCell ref="I9:K9"/>
    <mergeCell ref="I10:K10"/>
    <mergeCell ref="I11:K11"/>
    <mergeCell ref="I12:K12"/>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A42:C42"/>
    <mergeCell ref="B37:C37"/>
    <mergeCell ref="B38:C38"/>
    <mergeCell ref="B39:C39"/>
    <mergeCell ref="B40:C40"/>
    <mergeCell ref="B41:C41"/>
    <mergeCell ref="J2:L2"/>
    <mergeCell ref="J3:L3"/>
    <mergeCell ref="D4:L4"/>
    <mergeCell ref="L5:L6"/>
    <mergeCell ref="A1:L1"/>
    <mergeCell ref="D5:H5"/>
    <mergeCell ref="D2:H2"/>
    <mergeCell ref="D3:H3"/>
    <mergeCell ref="A2:C2"/>
  </mergeCells>
  <phoneticPr fontId="2" type="noConversion"/>
  <conditionalFormatting sqref="J11:J41 D7:H41">
    <cfRule type="cellIs" dxfId="26" priority="4" stopIfTrue="1" operator="equal">
      <formula>"RAS"</formula>
    </cfRule>
    <cfRule type="cellIs" dxfId="25" priority="5" stopIfTrue="1" operator="equal">
      <formula>"Difficulté"</formula>
    </cfRule>
  </conditionalFormatting>
  <conditionalFormatting sqref="I7:I41 K11:K41">
    <cfRule type="cellIs" dxfId="24" priority="6" stopIfTrue="1" operator="equal">
      <formula>"OUI"</formula>
    </cfRule>
    <cfRule type="cellIs" dxfId="23" priority="7" stopIfTrue="1" operator="equal">
      <formula>"Non"</formula>
    </cfRule>
  </conditionalFormatting>
  <conditionalFormatting sqref="D7:H41">
    <cfRule type="cellIs" dxfId="22" priority="2" operator="lessThan">
      <formula>0.5</formula>
    </cfRule>
    <cfRule type="cellIs" dxfId="21" priority="3" stopIfTrue="1" operator="lessThan">
      <formula>0.5</formula>
    </cfRule>
  </conditionalFormatting>
  <conditionalFormatting sqref="D7:G41">
    <cfRule type="cellIs" dxfId="20" priority="1" operator="lessThan">
      <formula>0.33</formula>
    </cfRule>
  </conditionalFormatting>
  <pageMargins left="0.39374999999999999" right="0.39374999999999999" top="0.39374999999999999" bottom="0.39374999999999999"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1"/>
  <sheetViews>
    <sheetView showGridLines="0" zoomScale="75" zoomScaleSheetLayoutView="100" workbookViewId="0">
      <selection activeCell="AR12" sqref="AR12:AR13"/>
    </sheetView>
  </sheetViews>
  <sheetFormatPr baseColWidth="10" defaultRowHeight="12.75" x14ac:dyDescent="0.2"/>
  <cols>
    <col min="1" max="1" width="3.42578125" style="1" customWidth="1"/>
    <col min="2" max="2" width="14.28515625" style="1" customWidth="1"/>
    <col min="3" max="3" width="5.7109375" style="1" customWidth="1"/>
    <col min="4" max="38" width="3.7109375" style="1" customWidth="1"/>
    <col min="39" max="41" width="10.28515625" style="1" customWidth="1"/>
    <col min="42" max="42" width="11.28515625" style="1" customWidth="1"/>
    <col min="43" max="46" width="11.42578125" style="1"/>
    <col min="47" max="48" width="0" style="1" hidden="1" customWidth="1"/>
    <col min="49" max="16384" width="11.42578125" style="1"/>
  </cols>
  <sheetData>
    <row r="1" spans="1:52" ht="69.95" customHeight="1" x14ac:dyDescent="0.2">
      <c r="A1" s="305" t="s">
        <v>187</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4"/>
      <c r="AN1" s="4"/>
      <c r="AO1" s="4"/>
      <c r="AP1" s="4"/>
      <c r="AQ1" s="4"/>
      <c r="AR1" s="4"/>
      <c r="AS1" s="4"/>
      <c r="AT1" s="4"/>
      <c r="AW1" s="123"/>
      <c r="AX1" s="123"/>
      <c r="AY1" s="123"/>
      <c r="AZ1" s="123"/>
    </row>
    <row r="2" spans="1:52" ht="25.5" customHeight="1" x14ac:dyDescent="0.2">
      <c r="A2" s="318" t="s">
        <v>190</v>
      </c>
      <c r="B2" s="319"/>
      <c r="C2" s="319"/>
      <c r="D2" s="213" t="s">
        <v>1</v>
      </c>
      <c r="E2" s="214"/>
      <c r="F2" s="215"/>
      <c r="G2" s="215"/>
      <c r="H2" s="215"/>
      <c r="I2" s="215"/>
      <c r="J2" s="216"/>
      <c r="K2" s="307">
        <f>'MAT-CM2'!K2</f>
        <v>0</v>
      </c>
      <c r="L2" s="308"/>
      <c r="M2" s="308"/>
      <c r="N2" s="308"/>
      <c r="O2" s="308"/>
      <c r="P2" s="308"/>
      <c r="Q2" s="308"/>
      <c r="R2" s="308"/>
      <c r="S2" s="308"/>
      <c r="T2" s="308"/>
      <c r="U2" s="308"/>
      <c r="V2" s="308"/>
      <c r="W2" s="308"/>
      <c r="X2" s="308"/>
      <c r="Y2" s="308"/>
      <c r="Z2" s="308"/>
      <c r="AA2" s="308"/>
      <c r="AB2" s="308"/>
      <c r="AC2" s="309"/>
      <c r="AD2" s="217"/>
      <c r="AE2" s="217"/>
      <c r="AF2" s="217"/>
      <c r="AG2" s="217"/>
      <c r="AH2" s="237">
        <v>2015</v>
      </c>
      <c r="AI2" s="237"/>
      <c r="AJ2" s="237"/>
      <c r="AK2" s="237"/>
      <c r="AL2" s="237"/>
      <c r="AM2" s="4"/>
      <c r="AN2" s="4"/>
      <c r="AO2" s="4"/>
      <c r="AP2" s="39"/>
      <c r="AQ2" s="4"/>
      <c r="AR2" s="4"/>
      <c r="AS2" s="4"/>
      <c r="AT2" s="4"/>
      <c r="AW2" s="123"/>
      <c r="AX2" s="123"/>
      <c r="AY2" s="123"/>
      <c r="AZ2" s="123"/>
    </row>
    <row r="3" spans="1:52" ht="25.5" customHeight="1" x14ac:dyDescent="0.2">
      <c r="A3" s="320"/>
      <c r="B3" s="320"/>
      <c r="C3" s="320"/>
      <c r="D3" s="213" t="s">
        <v>3</v>
      </c>
      <c r="E3" s="214"/>
      <c r="F3" s="215"/>
      <c r="G3" s="215"/>
      <c r="H3" s="215"/>
      <c r="I3" s="215"/>
      <c r="J3" s="216"/>
      <c r="K3" s="307">
        <f>'MAT-CM2'!K3</f>
        <v>0</v>
      </c>
      <c r="L3" s="308"/>
      <c r="M3" s="308"/>
      <c r="N3" s="308"/>
      <c r="O3" s="308"/>
      <c r="P3" s="308"/>
      <c r="Q3" s="308"/>
      <c r="R3" s="308"/>
      <c r="S3" s="308"/>
      <c r="T3" s="308"/>
      <c r="U3" s="308"/>
      <c r="V3" s="308"/>
      <c r="W3" s="308"/>
      <c r="X3" s="308"/>
      <c r="Y3" s="308"/>
      <c r="Z3" s="308"/>
      <c r="AA3" s="308"/>
      <c r="AB3" s="308"/>
      <c r="AC3" s="309"/>
      <c r="AD3" s="217" t="s">
        <v>4</v>
      </c>
      <c r="AE3" s="217"/>
      <c r="AF3" s="217"/>
      <c r="AG3" s="217"/>
      <c r="AH3" s="237" t="str">
        <f>'MAT-CM2'!AH3</f>
        <v>CM2</v>
      </c>
      <c r="AI3" s="237"/>
      <c r="AJ3" s="237"/>
      <c r="AK3" s="237"/>
      <c r="AL3" s="237"/>
      <c r="AM3" s="4"/>
      <c r="AN3" s="4"/>
      <c r="AO3" s="4"/>
      <c r="AP3" s="4"/>
      <c r="AQ3" s="4"/>
      <c r="AR3" s="4"/>
      <c r="AS3" s="4"/>
      <c r="AT3" s="4"/>
      <c r="AW3" s="123"/>
      <c r="AX3" s="123"/>
      <c r="AY3" s="123"/>
      <c r="AZ3" s="123"/>
    </row>
    <row r="4" spans="1:52" ht="24" customHeight="1" x14ac:dyDescent="0.2">
      <c r="A4" s="320"/>
      <c r="B4" s="320"/>
      <c r="C4" s="320"/>
      <c r="D4" s="322" t="s">
        <v>42</v>
      </c>
      <c r="E4" s="323"/>
      <c r="F4" s="323"/>
      <c r="G4" s="323"/>
      <c r="H4" s="323"/>
      <c r="I4" s="323"/>
      <c r="J4" s="324"/>
      <c r="K4" s="314" t="s">
        <v>155</v>
      </c>
      <c r="L4" s="274"/>
      <c r="M4" s="274"/>
      <c r="N4" s="274"/>
      <c r="O4" s="274"/>
      <c r="P4" s="274"/>
      <c r="Q4" s="274"/>
      <c r="R4" s="274"/>
      <c r="S4" s="274"/>
      <c r="T4" s="274"/>
      <c r="U4" s="274"/>
      <c r="V4" s="274"/>
      <c r="W4" s="274"/>
      <c r="X4" s="274"/>
      <c r="Y4" s="274"/>
      <c r="Z4" s="274"/>
      <c r="AA4" s="274"/>
      <c r="AB4" s="274"/>
      <c r="AC4" s="274"/>
      <c r="AD4" s="310" t="s">
        <v>140</v>
      </c>
      <c r="AE4" s="311"/>
      <c r="AF4" s="311"/>
      <c r="AG4" s="311"/>
      <c r="AH4" s="311"/>
      <c r="AI4" s="311"/>
      <c r="AJ4" s="311"/>
      <c r="AK4" s="311"/>
      <c r="AL4" s="311"/>
      <c r="AM4" s="40"/>
      <c r="AN4" s="4"/>
      <c r="AO4" s="4"/>
      <c r="AP4" s="4"/>
      <c r="AQ4" s="4"/>
      <c r="AR4" s="4"/>
      <c r="AS4" s="4"/>
      <c r="AT4" s="4"/>
      <c r="AW4" s="123"/>
      <c r="AX4" s="123"/>
      <c r="AY4" s="123"/>
      <c r="AZ4" s="123"/>
    </row>
    <row r="5" spans="1:52" ht="24" customHeight="1" x14ac:dyDescent="0.2">
      <c r="A5" s="320"/>
      <c r="B5" s="320"/>
      <c r="C5" s="320"/>
      <c r="D5" s="325"/>
      <c r="E5" s="326"/>
      <c r="F5" s="326"/>
      <c r="G5" s="326"/>
      <c r="H5" s="326"/>
      <c r="I5" s="326"/>
      <c r="J5" s="327"/>
      <c r="K5" s="274"/>
      <c r="L5" s="274"/>
      <c r="M5" s="274"/>
      <c r="N5" s="274"/>
      <c r="O5" s="274"/>
      <c r="P5" s="274"/>
      <c r="Q5" s="274"/>
      <c r="R5" s="274"/>
      <c r="S5" s="274"/>
      <c r="T5" s="274"/>
      <c r="U5" s="274"/>
      <c r="V5" s="274"/>
      <c r="W5" s="274"/>
      <c r="X5" s="274"/>
      <c r="Y5" s="274"/>
      <c r="Z5" s="274"/>
      <c r="AA5" s="274"/>
      <c r="AB5" s="274"/>
      <c r="AC5" s="274"/>
      <c r="AD5" s="312"/>
      <c r="AE5" s="313"/>
      <c r="AF5" s="313"/>
      <c r="AG5" s="313"/>
      <c r="AH5" s="313"/>
      <c r="AI5" s="313"/>
      <c r="AJ5" s="313"/>
      <c r="AK5" s="313"/>
      <c r="AL5" s="313"/>
      <c r="AM5" s="4"/>
      <c r="AN5" s="4"/>
      <c r="AO5" s="4"/>
      <c r="AP5" s="4"/>
      <c r="AQ5" s="4"/>
      <c r="AR5" s="4"/>
      <c r="AS5" s="4"/>
      <c r="AT5" s="4"/>
      <c r="AW5" s="123"/>
      <c r="AX5" s="123"/>
      <c r="AY5" s="123"/>
      <c r="AZ5" s="123"/>
    </row>
    <row r="6" spans="1:52" ht="20.100000000000001" customHeight="1" x14ac:dyDescent="0.2">
      <c r="A6" s="320"/>
      <c r="B6" s="320"/>
      <c r="C6" s="320"/>
      <c r="D6" s="210" t="s">
        <v>63</v>
      </c>
      <c r="E6" s="210"/>
      <c r="F6" s="210"/>
      <c r="G6" s="210"/>
      <c r="H6" s="210"/>
      <c r="I6" s="210"/>
      <c r="J6" s="210"/>
      <c r="K6" s="210"/>
      <c r="L6" s="210"/>
      <c r="M6" s="210"/>
      <c r="N6" s="211"/>
      <c r="O6" s="211"/>
      <c r="P6" s="211"/>
      <c r="Q6" s="233" t="s">
        <v>64</v>
      </c>
      <c r="R6" s="211"/>
      <c r="S6" s="211"/>
      <c r="T6" s="211"/>
      <c r="U6" s="211"/>
      <c r="V6" s="211"/>
      <c r="W6" s="211"/>
      <c r="X6" s="211"/>
      <c r="Y6" s="234" t="s">
        <v>65</v>
      </c>
      <c r="Z6" s="211"/>
      <c r="AA6" s="211"/>
      <c r="AB6" s="211"/>
      <c r="AC6" s="211"/>
      <c r="AD6" s="211"/>
      <c r="AE6" s="211"/>
      <c r="AF6" s="211"/>
      <c r="AG6" s="211"/>
      <c r="AH6" s="201" t="s">
        <v>66</v>
      </c>
      <c r="AI6" s="201"/>
      <c r="AJ6" s="201"/>
      <c r="AK6" s="201"/>
      <c r="AL6" s="201"/>
      <c r="AM6" s="303" t="s">
        <v>5</v>
      </c>
      <c r="AN6" s="246" t="s">
        <v>6</v>
      </c>
      <c r="AO6" s="247" t="s">
        <v>7</v>
      </c>
      <c r="AP6" s="304" t="s">
        <v>39</v>
      </c>
      <c r="AQ6" s="277"/>
      <c r="AR6" s="277"/>
      <c r="AS6" s="36"/>
      <c r="AT6" s="4"/>
      <c r="AW6" s="124"/>
      <c r="AX6" s="124"/>
      <c r="AY6" s="124"/>
      <c r="AZ6" s="123"/>
    </row>
    <row r="7" spans="1:52" s="43" customFormat="1" ht="26.1" customHeight="1" x14ac:dyDescent="0.2">
      <c r="A7" s="320"/>
      <c r="B7" s="320"/>
      <c r="C7" s="320"/>
      <c r="D7" s="158" t="s">
        <v>11</v>
      </c>
      <c r="E7" s="158" t="s">
        <v>12</v>
      </c>
      <c r="F7" s="158" t="s">
        <v>13</v>
      </c>
      <c r="G7" s="158" t="s">
        <v>14</v>
      </c>
      <c r="H7" s="158" t="s">
        <v>15</v>
      </c>
      <c r="I7" s="158" t="s">
        <v>16</v>
      </c>
      <c r="J7" s="158" t="s">
        <v>17</v>
      </c>
      <c r="K7" s="158" t="s">
        <v>18</v>
      </c>
      <c r="L7" s="158" t="s">
        <v>19</v>
      </c>
      <c r="M7" s="158" t="s">
        <v>20</v>
      </c>
      <c r="N7" s="158" t="s">
        <v>67</v>
      </c>
      <c r="O7" s="158" t="s">
        <v>68</v>
      </c>
      <c r="P7" s="158" t="s">
        <v>69</v>
      </c>
      <c r="Q7" s="159" t="s">
        <v>70</v>
      </c>
      <c r="R7" s="159" t="s">
        <v>71</v>
      </c>
      <c r="S7" s="159" t="s">
        <v>72</v>
      </c>
      <c r="T7" s="159" t="s">
        <v>73</v>
      </c>
      <c r="U7" s="159" t="s">
        <v>74</v>
      </c>
      <c r="V7" s="159" t="s">
        <v>75</v>
      </c>
      <c r="W7" s="159" t="s">
        <v>76</v>
      </c>
      <c r="X7" s="159" t="s">
        <v>47</v>
      </c>
      <c r="Y7" s="160" t="s">
        <v>77</v>
      </c>
      <c r="Z7" s="160" t="s">
        <v>78</v>
      </c>
      <c r="AA7" s="160" t="s">
        <v>79</v>
      </c>
      <c r="AB7" s="160" t="s">
        <v>80</v>
      </c>
      <c r="AC7" s="160" t="s">
        <v>81</v>
      </c>
      <c r="AD7" s="160" t="s">
        <v>82</v>
      </c>
      <c r="AE7" s="160" t="s">
        <v>83</v>
      </c>
      <c r="AF7" s="160" t="s">
        <v>84</v>
      </c>
      <c r="AG7" s="160" t="s">
        <v>85</v>
      </c>
      <c r="AH7" s="161" t="s">
        <v>48</v>
      </c>
      <c r="AI7" s="161" t="s">
        <v>49</v>
      </c>
      <c r="AJ7" s="161" t="s">
        <v>50</v>
      </c>
      <c r="AK7" s="161" t="s">
        <v>51</v>
      </c>
      <c r="AL7" s="161" t="s">
        <v>52</v>
      </c>
      <c r="AM7" s="303"/>
      <c r="AN7" s="246"/>
      <c r="AO7" s="247"/>
      <c r="AP7" s="304"/>
      <c r="AQ7" s="277"/>
      <c r="AR7" s="277"/>
      <c r="AS7" s="41"/>
      <c r="AT7" s="42"/>
      <c r="AW7" s="151"/>
      <c r="AX7" s="151"/>
      <c r="AY7" s="151"/>
      <c r="AZ7" s="156"/>
    </row>
    <row r="8" spans="1:52" ht="20.100000000000001" customHeight="1" x14ac:dyDescent="0.2">
      <c r="A8" s="321"/>
      <c r="B8" s="321"/>
      <c r="C8" s="321"/>
      <c r="D8" s="122" t="e">
        <f ca="1">OFFSET('MAT-CM2'!D$6,'Profil élève'!$C$18,0)</f>
        <v>#N/A</v>
      </c>
      <c r="E8" s="122" t="e">
        <f ca="1">OFFSET('MAT-CM2'!E$6,'Profil élève'!$C$18,0)</f>
        <v>#N/A</v>
      </c>
      <c r="F8" s="122" t="e">
        <f ca="1">OFFSET('MAT-CM2'!F$6,'Profil élève'!$C$18,0)</f>
        <v>#N/A</v>
      </c>
      <c r="G8" s="122" t="e">
        <f ca="1">OFFSET('MAT-CM2'!G$6,'Profil élève'!$C$18,0)</f>
        <v>#N/A</v>
      </c>
      <c r="H8" s="122" t="e">
        <f ca="1">OFFSET('MAT-CM2'!H$6,'Profil élève'!$C$18,0)</f>
        <v>#N/A</v>
      </c>
      <c r="I8" s="122" t="e">
        <f ca="1">OFFSET('MAT-CM2'!I$6,'Profil élève'!$C$18,0)</f>
        <v>#N/A</v>
      </c>
      <c r="J8" s="122" t="e">
        <f ca="1">OFFSET('MAT-CM2'!J$6,'Profil élève'!$C$18,0)</f>
        <v>#N/A</v>
      </c>
      <c r="K8" s="122" t="e">
        <f ca="1">OFFSET('MAT-CM2'!K$6,'Profil élève'!$C$18,0)</f>
        <v>#N/A</v>
      </c>
      <c r="L8" s="122" t="e">
        <f ca="1">OFFSET('MAT-CM2'!L$6,'Profil élève'!$C$18,0)</f>
        <v>#N/A</v>
      </c>
      <c r="M8" s="122" t="e">
        <f ca="1">OFFSET('MAT-CM2'!M$6,'Profil élève'!$C$18,0)</f>
        <v>#N/A</v>
      </c>
      <c r="N8" s="122" t="e">
        <f ca="1">OFFSET('MAT-CM2'!N$6,'Profil élève'!$C$18,0)</f>
        <v>#N/A</v>
      </c>
      <c r="O8" s="122" t="e">
        <f ca="1">OFFSET('MAT-CM2'!O$6,'Profil élève'!$C$18,0)</f>
        <v>#N/A</v>
      </c>
      <c r="P8" s="122" t="e">
        <f ca="1">OFFSET('MAT-CM2'!P$6,'Profil élève'!$C$18,0)</f>
        <v>#N/A</v>
      </c>
      <c r="Q8" s="122" t="e">
        <f ca="1">OFFSET('MAT-CM2'!Q$6,'Profil élève'!$C$18,0)</f>
        <v>#N/A</v>
      </c>
      <c r="R8" s="122" t="e">
        <f ca="1">OFFSET('MAT-CM2'!R$6,'Profil élève'!$C$18,0)</f>
        <v>#N/A</v>
      </c>
      <c r="S8" s="122" t="e">
        <f ca="1">OFFSET('MAT-CM2'!S$6,'Profil élève'!$C$18,0)</f>
        <v>#N/A</v>
      </c>
      <c r="T8" s="122" t="e">
        <f ca="1">OFFSET('MAT-CM2'!T$6,'Profil élève'!$C$18,0)</f>
        <v>#N/A</v>
      </c>
      <c r="U8" s="122" t="e">
        <f ca="1">OFFSET('MAT-CM2'!U$6,'Profil élève'!$C$18,0)</f>
        <v>#N/A</v>
      </c>
      <c r="V8" s="122" t="e">
        <f ca="1">OFFSET('MAT-CM2'!V$6,'Profil élève'!$C$18,0)</f>
        <v>#N/A</v>
      </c>
      <c r="W8" s="122" t="e">
        <f ca="1">OFFSET('MAT-CM2'!W$6,'Profil élève'!$C$18,0)</f>
        <v>#N/A</v>
      </c>
      <c r="X8" s="122" t="e">
        <f ca="1">OFFSET('MAT-CM2'!X$6,'Profil élève'!$C$18,0)</f>
        <v>#N/A</v>
      </c>
      <c r="Y8" s="122" t="e">
        <f ca="1">OFFSET('MAT-CM2'!Y$6,'Profil élève'!$C$18,0)</f>
        <v>#N/A</v>
      </c>
      <c r="Z8" s="122" t="e">
        <f ca="1">OFFSET('MAT-CM2'!Z$6,'Profil élève'!$C$18,0)</f>
        <v>#N/A</v>
      </c>
      <c r="AA8" s="122" t="e">
        <f ca="1">OFFSET('MAT-CM2'!AA$6,'Profil élève'!$C$18,0)</f>
        <v>#N/A</v>
      </c>
      <c r="AB8" s="122" t="e">
        <f ca="1">OFFSET('MAT-CM2'!AB$6,'Profil élève'!$C$18,0)</f>
        <v>#N/A</v>
      </c>
      <c r="AC8" s="122" t="e">
        <f ca="1">OFFSET('MAT-CM2'!AC$6,'Profil élève'!$C$18,0)</f>
        <v>#N/A</v>
      </c>
      <c r="AD8" s="122" t="e">
        <f ca="1">OFFSET('MAT-CM2'!AD$6,'Profil élève'!$C$18,0)</f>
        <v>#N/A</v>
      </c>
      <c r="AE8" s="122" t="e">
        <f ca="1">OFFSET('MAT-CM2'!AE$6,'Profil élève'!$C$18,0)</f>
        <v>#N/A</v>
      </c>
      <c r="AF8" s="122" t="e">
        <f ca="1">OFFSET('MAT-CM2'!AF$6,'Profil élève'!$C$18,0)</f>
        <v>#N/A</v>
      </c>
      <c r="AG8" s="122" t="e">
        <f ca="1">OFFSET('MAT-CM2'!AG$6,'Profil élève'!$C$18,0)</f>
        <v>#N/A</v>
      </c>
      <c r="AH8" s="122" t="e">
        <f ca="1">OFFSET('MAT-CM2'!AH$6,'Profil élève'!$C$18,0)</f>
        <v>#N/A</v>
      </c>
      <c r="AI8" s="122" t="e">
        <f ca="1">OFFSET('MAT-CM2'!AI$6,'Profil élève'!$C$18,0)</f>
        <v>#N/A</v>
      </c>
      <c r="AJ8" s="122" t="e">
        <f ca="1">OFFSET('MAT-CM2'!AJ$6,'Profil élève'!$C$18,0)</f>
        <v>#N/A</v>
      </c>
      <c r="AK8" s="122" t="e">
        <f ca="1">OFFSET('MAT-CM2'!AK$6,'Profil élève'!$C$18,0)</f>
        <v>#N/A</v>
      </c>
      <c r="AL8" s="122" t="e">
        <f ca="1">OFFSET('MAT-CM2'!AL$6,'Profil élève'!$C$18,0)</f>
        <v>#N/A</v>
      </c>
      <c r="AM8" s="95" t="e">
        <f ca="1">OFFSET('MAT-CM2'!AM$6,'Profil élève'!$C$18,0)</f>
        <v>#N/A</v>
      </c>
      <c r="AN8" s="44" t="e">
        <f ca="1">OFFSET('MAT-CM2'!AN$6,'Profil élève'!$C$18,0)</f>
        <v>#N/A</v>
      </c>
      <c r="AO8" s="45" t="e">
        <f ca="1">OFFSET('MAT-CM2'!AO$6,'Profil élève'!$C$18,0)</f>
        <v>#N/A</v>
      </c>
      <c r="AP8" s="46" t="e">
        <f ca="1">OFFSET('MAT-CM2'!AP$6,'Profil élève'!$C$18,0)</f>
        <v>#N/A</v>
      </c>
      <c r="AQ8" s="47"/>
      <c r="AR8" s="48"/>
      <c r="AS8" s="36"/>
      <c r="AT8" s="4"/>
      <c r="AW8" s="124"/>
      <c r="AX8" s="124"/>
      <c r="AY8" s="124"/>
      <c r="AZ8" s="123"/>
    </row>
    <row r="9" spans="1:52" ht="39.950000000000003" customHeight="1" x14ac:dyDescent="0.2">
      <c r="A9" s="328" t="s">
        <v>40</v>
      </c>
      <c r="B9" s="316"/>
      <c r="C9" s="317"/>
      <c r="D9" s="330" t="e">
        <f ca="1">OFFSET('MAT-CM2'!AS$6,'Profil élève'!$C$18,0)</f>
        <v>#N/A</v>
      </c>
      <c r="E9" s="330"/>
      <c r="F9" s="330"/>
      <c r="G9" s="330"/>
      <c r="H9" s="330"/>
      <c r="I9" s="330"/>
      <c r="J9" s="330"/>
      <c r="K9" s="330"/>
      <c r="L9" s="330"/>
      <c r="M9" s="330"/>
      <c r="N9" s="331"/>
      <c r="O9" s="331"/>
      <c r="P9" s="331"/>
      <c r="Q9" s="330" t="e">
        <f ca="1">OFFSET('MAT-CM2'!AW$6,'Profil élève'!$C$18,0)</f>
        <v>#N/A</v>
      </c>
      <c r="R9" s="331"/>
      <c r="S9" s="331"/>
      <c r="T9" s="331"/>
      <c r="U9" s="331"/>
      <c r="V9" s="331"/>
      <c r="W9" s="331"/>
      <c r="X9" s="331"/>
      <c r="Y9" s="298" t="e">
        <f ca="1">OFFSET('MAT-CM2'!BA$6,'Profil élève'!$C$18,0)</f>
        <v>#N/A</v>
      </c>
      <c r="Z9" s="299"/>
      <c r="AA9" s="299"/>
      <c r="AB9" s="299"/>
      <c r="AC9" s="299"/>
      <c r="AD9" s="299"/>
      <c r="AE9" s="299"/>
      <c r="AF9" s="299"/>
      <c r="AG9" s="300"/>
      <c r="AH9" s="330" t="e">
        <f ca="1">OFFSET('MAT-CM2'!BE$6,'Profil élève'!$C$18,0)</f>
        <v>#N/A</v>
      </c>
      <c r="AI9" s="330"/>
      <c r="AJ9" s="330"/>
      <c r="AK9" s="330"/>
      <c r="AL9" s="330"/>
      <c r="AM9" s="301"/>
      <c r="AN9" s="301"/>
      <c r="AO9" s="302"/>
      <c r="AP9" s="302"/>
      <c r="AQ9" s="36"/>
      <c r="AR9" s="36"/>
      <c r="AS9" s="36"/>
      <c r="AT9" s="4"/>
      <c r="AU9" s="32"/>
      <c r="AV9" s="32"/>
      <c r="AW9" s="123"/>
      <c r="AX9" s="123"/>
      <c r="AY9" s="123"/>
      <c r="AZ9" s="123"/>
    </row>
    <row r="10" spans="1:52" ht="39.75" hidden="1" customHeight="1" x14ac:dyDescent="0.2">
      <c r="A10" s="329" t="s">
        <v>41</v>
      </c>
      <c r="B10" s="316"/>
      <c r="C10" s="317"/>
      <c r="D10" s="286" t="e">
        <f ca="1">OFFSET('Profil classe'!D$7,'Profil élève'!$C$18,0)</f>
        <v>#N/A</v>
      </c>
      <c r="E10" s="286"/>
      <c r="F10" s="286"/>
      <c r="G10" s="286"/>
      <c r="H10" s="286"/>
      <c r="I10" s="286"/>
      <c r="J10" s="286"/>
      <c r="K10" s="286"/>
      <c r="L10" s="286"/>
      <c r="M10" s="286"/>
      <c r="N10" s="331"/>
      <c r="O10" s="331"/>
      <c r="P10" s="331"/>
      <c r="Q10" s="286" t="e">
        <f ca="1">OFFSET('Profil classe'!E$7,'Profil élève'!$C$18,0)</f>
        <v>#N/A</v>
      </c>
      <c r="R10" s="286"/>
      <c r="S10" s="286"/>
      <c r="T10" s="286"/>
      <c r="U10" s="286"/>
      <c r="V10" s="286"/>
      <c r="W10" s="286"/>
      <c r="X10" s="286"/>
      <c r="Y10" s="286" t="e">
        <f ca="1">OFFSET('Profil classe'!F$7,'Profil élève'!$C$18,0)</f>
        <v>#N/A</v>
      </c>
      <c r="Z10" s="286"/>
      <c r="AA10" s="286"/>
      <c r="AB10" s="286"/>
      <c r="AC10" s="286"/>
      <c r="AD10" s="286"/>
      <c r="AE10" s="286"/>
      <c r="AF10" s="286"/>
      <c r="AG10" s="286"/>
      <c r="AH10" s="286" t="e">
        <f ca="1">OFFSET('Profil classe'!G$7,'Profil élève'!$C$18,0)</f>
        <v>#N/A</v>
      </c>
      <c r="AI10" s="286"/>
      <c r="AJ10" s="286"/>
      <c r="AK10" s="286"/>
      <c r="AL10" s="286"/>
      <c r="AM10" s="301"/>
      <c r="AN10" s="301"/>
      <c r="AO10" s="302"/>
      <c r="AP10" s="302"/>
      <c r="AQ10" s="36"/>
      <c r="AR10" s="36"/>
      <c r="AS10" s="36"/>
      <c r="AT10" s="4"/>
      <c r="AW10" s="124"/>
      <c r="AX10" s="124"/>
      <c r="AY10" s="124"/>
      <c r="AZ10" s="123"/>
    </row>
    <row r="11" spans="1:52" ht="39.950000000000003" customHeight="1" x14ac:dyDescent="0.2">
      <c r="A11" s="315" t="s">
        <v>156</v>
      </c>
      <c r="B11" s="316"/>
      <c r="C11" s="317"/>
      <c r="D11" s="332" t="e">
        <f ca="1">OFFSET('Profil classe'!I$7,'Profil élève'!$C$18,0)</f>
        <v>#N/A</v>
      </c>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287"/>
      <c r="AN11" s="287"/>
      <c r="AO11" s="278"/>
      <c r="AP11" s="278"/>
      <c r="AQ11" s="36"/>
      <c r="AR11" s="36"/>
      <c r="AS11" s="36"/>
      <c r="AT11" s="4"/>
      <c r="AW11" s="124"/>
      <c r="AX11" s="124"/>
      <c r="AY11" s="124"/>
      <c r="AZ11" s="123"/>
    </row>
    <row r="12" spans="1:52" ht="20.100000000000001" customHeight="1" x14ac:dyDescent="0.2">
      <c r="A12" s="288"/>
      <c r="B12" s="288"/>
      <c r="C12" s="289"/>
      <c r="D12" s="290"/>
      <c r="E12" s="290"/>
      <c r="F12" s="290"/>
      <c r="G12" s="290"/>
      <c r="H12" s="290"/>
      <c r="I12" s="290"/>
      <c r="J12" s="290"/>
      <c r="K12" s="290"/>
      <c r="L12" s="290"/>
      <c r="M12" s="290"/>
      <c r="N12" s="291"/>
      <c r="O12" s="291"/>
      <c r="P12" s="291"/>
      <c r="Q12" s="291"/>
      <c r="R12" s="291"/>
      <c r="S12" s="291"/>
      <c r="T12" s="291"/>
      <c r="U12" s="291"/>
      <c r="V12" s="291"/>
      <c r="W12" s="291"/>
      <c r="X12" s="97"/>
      <c r="Y12" s="97"/>
      <c r="Z12" s="97"/>
      <c r="AA12" s="97"/>
      <c r="AB12" s="97"/>
      <c r="AC12" s="97"/>
      <c r="AD12" s="97"/>
      <c r="AE12" s="97"/>
      <c r="AF12" s="97"/>
      <c r="AG12" s="97"/>
      <c r="AH12" s="292"/>
      <c r="AI12" s="292"/>
      <c r="AJ12" s="292"/>
      <c r="AK12" s="292"/>
      <c r="AL12" s="292"/>
      <c r="AM12" s="293"/>
      <c r="AN12" s="295"/>
      <c r="AO12" s="296"/>
      <c r="AP12" s="297"/>
      <c r="AQ12" s="277"/>
      <c r="AR12" s="277"/>
      <c r="AS12" s="277"/>
      <c r="AT12" s="4"/>
      <c r="AW12" s="124"/>
      <c r="AX12" s="124"/>
      <c r="AY12" s="124"/>
      <c r="AZ12" s="123"/>
    </row>
    <row r="13" spans="1:52" s="43" customFormat="1" ht="26.1" customHeight="1" x14ac:dyDescent="0.2">
      <c r="A13" s="288"/>
      <c r="B13" s="288"/>
      <c r="C13" s="289"/>
      <c r="D13" s="84"/>
      <c r="E13" s="84"/>
      <c r="F13" s="84"/>
      <c r="G13" s="84"/>
      <c r="H13" s="84"/>
      <c r="I13" s="84"/>
      <c r="J13" s="84"/>
      <c r="K13" s="84"/>
      <c r="L13" s="84"/>
      <c r="M13" s="84"/>
      <c r="N13" s="85"/>
      <c r="O13" s="85"/>
      <c r="P13" s="85"/>
      <c r="Q13" s="85"/>
      <c r="R13" s="85"/>
      <c r="S13" s="85"/>
      <c r="T13" s="85"/>
      <c r="U13" s="85"/>
      <c r="V13" s="85"/>
      <c r="W13" s="85"/>
      <c r="X13" s="85"/>
      <c r="Y13" s="85"/>
      <c r="Z13" s="85"/>
      <c r="AA13" s="85"/>
      <c r="AB13" s="85"/>
      <c r="AC13" s="85"/>
      <c r="AD13" s="85"/>
      <c r="AE13" s="85"/>
      <c r="AF13" s="85"/>
      <c r="AG13" s="85"/>
      <c r="AH13" s="86"/>
      <c r="AI13" s="86"/>
      <c r="AJ13" s="86"/>
      <c r="AK13" s="86"/>
      <c r="AL13" s="86"/>
      <c r="AM13" s="293"/>
      <c r="AN13" s="295"/>
      <c r="AO13" s="296"/>
      <c r="AP13" s="297"/>
      <c r="AQ13" s="277"/>
      <c r="AR13" s="277"/>
      <c r="AS13" s="277"/>
      <c r="AT13" s="42"/>
      <c r="AU13" s="12" t="s">
        <v>25</v>
      </c>
      <c r="AV13" s="12" t="s">
        <v>35</v>
      </c>
      <c r="AW13" s="151"/>
      <c r="AX13" s="151"/>
      <c r="AY13" s="151"/>
      <c r="AZ13" s="156"/>
    </row>
    <row r="14" spans="1:52" s="5" customFormat="1" ht="20.100000000000001" customHeight="1" x14ac:dyDescent="0.2">
      <c r="A14" s="288"/>
      <c r="B14" s="288"/>
      <c r="C14" s="289"/>
      <c r="D14" s="294"/>
      <c r="E14" s="294"/>
      <c r="F14" s="294"/>
      <c r="G14" s="294"/>
      <c r="H14" s="294"/>
      <c r="I14" s="294"/>
      <c r="J14" s="294"/>
      <c r="K14" s="294"/>
      <c r="L14" s="294"/>
      <c r="M14" s="294"/>
      <c r="N14" s="294"/>
      <c r="O14" s="294"/>
      <c r="P14" s="294"/>
      <c r="Q14" s="294"/>
      <c r="R14" s="294"/>
      <c r="S14" s="294"/>
      <c r="T14" s="294"/>
      <c r="U14" s="294"/>
      <c r="V14" s="294"/>
      <c r="W14" s="294"/>
      <c r="X14" s="152"/>
      <c r="Y14" s="152"/>
      <c r="Z14" s="152"/>
      <c r="AA14" s="152"/>
      <c r="AB14" s="152"/>
      <c r="AC14" s="152"/>
      <c r="AD14" s="152"/>
      <c r="AE14" s="152"/>
      <c r="AF14" s="152"/>
      <c r="AG14" s="152"/>
      <c r="AH14" s="294"/>
      <c r="AI14" s="294"/>
      <c r="AJ14" s="294"/>
      <c r="AK14" s="294"/>
      <c r="AL14" s="294"/>
      <c r="AM14" s="87"/>
      <c r="AN14" s="87"/>
      <c r="AO14" s="88"/>
      <c r="AP14" s="89"/>
      <c r="AQ14" s="154"/>
      <c r="AR14" s="155"/>
      <c r="AS14" s="155"/>
      <c r="AT14" s="123"/>
      <c r="AU14" s="153" t="e">
        <f ca="1">IF(AO8="","",AO8)</f>
        <v>#N/A</v>
      </c>
      <c r="AV14" s="153" t="str">
        <f>IF(AO14="","",AO14)</f>
        <v/>
      </c>
      <c r="AW14" s="124"/>
      <c r="AX14" s="124"/>
      <c r="AY14" s="124"/>
      <c r="AZ14" s="123"/>
    </row>
    <row r="15" spans="1:52" ht="26.1" customHeight="1" x14ac:dyDescent="0.2">
      <c r="A15" s="288"/>
      <c r="B15" s="288"/>
      <c r="C15" s="90"/>
      <c r="D15" s="284"/>
      <c r="E15" s="284"/>
      <c r="F15" s="284"/>
      <c r="G15" s="284"/>
      <c r="H15" s="284"/>
      <c r="I15" s="284"/>
      <c r="J15" s="284"/>
      <c r="K15" s="284"/>
      <c r="L15" s="284"/>
      <c r="M15" s="284"/>
      <c r="N15" s="284"/>
      <c r="O15" s="284"/>
      <c r="P15" s="284"/>
      <c r="Q15" s="284"/>
      <c r="R15" s="284"/>
      <c r="S15" s="284"/>
      <c r="T15" s="284"/>
      <c r="U15" s="284"/>
      <c r="V15" s="284"/>
      <c r="W15" s="284"/>
      <c r="X15" s="98"/>
      <c r="Y15" s="98"/>
      <c r="Z15" s="98"/>
      <c r="AA15" s="98"/>
      <c r="AB15" s="98"/>
      <c r="AC15" s="98"/>
      <c r="AD15" s="98"/>
      <c r="AE15" s="98"/>
      <c r="AF15" s="98"/>
      <c r="AG15" s="98"/>
      <c r="AH15" s="284"/>
      <c r="AI15" s="284"/>
      <c r="AJ15" s="284"/>
      <c r="AK15" s="284"/>
      <c r="AL15" s="284"/>
      <c r="AM15" s="285"/>
      <c r="AN15" s="285"/>
      <c r="AO15" s="283"/>
      <c r="AP15" s="283"/>
      <c r="AQ15" s="4"/>
      <c r="AR15" s="49"/>
      <c r="AS15" s="49"/>
      <c r="AT15" s="49"/>
      <c r="AU15" s="32"/>
      <c r="AV15" s="32"/>
      <c r="AW15" s="123"/>
      <c r="AX15" s="123"/>
      <c r="AY15" s="123"/>
      <c r="AZ15" s="123"/>
    </row>
    <row r="16" spans="1:52" ht="26.1" customHeight="1" x14ac:dyDescent="0.2">
      <c r="A16" s="288"/>
      <c r="B16" s="288"/>
      <c r="C16" s="91"/>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5"/>
      <c r="AN16" s="285"/>
      <c r="AO16" s="283"/>
      <c r="AP16" s="283"/>
      <c r="AQ16" s="4"/>
      <c r="AR16" s="4"/>
      <c r="AS16" s="4"/>
      <c r="AT16" s="4"/>
      <c r="AW16" s="123"/>
      <c r="AX16" s="123"/>
      <c r="AY16" s="123"/>
      <c r="AZ16" s="123"/>
    </row>
    <row r="17" spans="1:52" ht="26.1" customHeight="1" x14ac:dyDescent="0.2">
      <c r="A17" s="288"/>
      <c r="B17" s="288"/>
      <c r="C17" s="92"/>
      <c r="D17" s="93"/>
      <c r="E17" s="93"/>
      <c r="F17" s="93"/>
      <c r="G17" s="93"/>
      <c r="H17" s="93"/>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280"/>
      <c r="AN17" s="280"/>
      <c r="AO17" s="281"/>
      <c r="AP17" s="281"/>
      <c r="AQ17" s="4"/>
      <c r="AR17" s="4"/>
      <c r="AS17" s="4"/>
      <c r="AT17" s="4"/>
      <c r="AW17" s="123"/>
      <c r="AX17" s="123"/>
      <c r="AY17" s="123"/>
      <c r="AZ17" s="123"/>
    </row>
    <row r="18" spans="1:52" s="24" customFormat="1" ht="12.75" hidden="1" customHeight="1" x14ac:dyDescent="0.2">
      <c r="A18" s="50"/>
      <c r="B18" s="51" t="s">
        <v>10</v>
      </c>
      <c r="C18" s="52" t="e">
        <f>MATCH(K4,'MAT-CM2'!B6:B40,0)-1</f>
        <v>#N/A</v>
      </c>
      <c r="D18" s="37"/>
      <c r="E18" s="37"/>
      <c r="F18" s="37"/>
      <c r="G18" s="37"/>
      <c r="H18" s="3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T18" s="19"/>
      <c r="AW18" s="94"/>
      <c r="AX18" s="94"/>
      <c r="AY18" s="94"/>
      <c r="AZ18" s="94"/>
    </row>
    <row r="19" spans="1:52" s="20" customFormat="1" ht="12.75" hidden="1" customHeight="1" x14ac:dyDescent="0.2">
      <c r="A19" s="53">
        <v>1</v>
      </c>
      <c r="B19" s="13" t="str">
        <f>IF('MAT-CM2'!B6&lt;&gt;"",'MAT-CM2'!B6,"")</f>
        <v/>
      </c>
      <c r="C19" s="37"/>
      <c r="D19" s="37"/>
      <c r="E19" s="37"/>
      <c r="F19" s="37"/>
      <c r="G19" s="37"/>
      <c r="H19" s="37"/>
      <c r="AT19" s="19"/>
      <c r="AW19" s="94"/>
      <c r="AX19" s="94"/>
      <c r="AY19" s="94"/>
      <c r="AZ19" s="94"/>
    </row>
    <row r="20" spans="1:52" s="20" customFormat="1" ht="12.75" hidden="1" customHeight="1" x14ac:dyDescent="0.2">
      <c r="A20" s="53">
        <v>2</v>
      </c>
      <c r="B20" s="13" t="str">
        <f>IF('MAT-CM2'!B7&lt;&gt;"",'MAT-CM2'!B7,"")</f>
        <v/>
      </c>
      <c r="C20" s="37"/>
      <c r="D20" s="37"/>
      <c r="E20" s="37"/>
      <c r="F20" s="37"/>
      <c r="G20" s="37"/>
      <c r="H20" s="37"/>
      <c r="AT20" s="19"/>
      <c r="AW20" s="94"/>
      <c r="AX20" s="94"/>
      <c r="AY20" s="94"/>
      <c r="AZ20" s="94"/>
    </row>
    <row r="21" spans="1:52" s="20" customFormat="1" ht="12.75" hidden="1" customHeight="1" x14ac:dyDescent="0.2">
      <c r="A21" s="53">
        <v>3</v>
      </c>
      <c r="B21" s="13" t="str">
        <f>IF('MAT-CM2'!B8&lt;&gt;"",'MAT-CM2'!B8,"")</f>
        <v/>
      </c>
      <c r="C21" s="37"/>
      <c r="D21" s="37"/>
      <c r="E21" s="37"/>
      <c r="F21" s="37"/>
      <c r="G21" s="37"/>
      <c r="H21" s="37"/>
      <c r="AT21" s="19"/>
      <c r="AW21" s="94"/>
      <c r="AX21" s="94"/>
      <c r="AY21" s="94"/>
      <c r="AZ21" s="94"/>
    </row>
    <row r="22" spans="1:52" s="20" customFormat="1" ht="12.75" hidden="1" customHeight="1" x14ac:dyDescent="0.2">
      <c r="A22" s="53">
        <v>4</v>
      </c>
      <c r="B22" s="13" t="str">
        <f>IF('MAT-CM2'!B9&lt;&gt;"",'MAT-CM2'!B9,"")</f>
        <v/>
      </c>
      <c r="C22" s="37"/>
      <c r="D22" s="37"/>
      <c r="E22" s="37"/>
      <c r="F22" s="37"/>
      <c r="G22" s="37"/>
      <c r="H22" s="37"/>
      <c r="AT22" s="19"/>
      <c r="AW22" s="94"/>
      <c r="AX22" s="94"/>
      <c r="AY22" s="94"/>
      <c r="AZ22" s="94"/>
    </row>
    <row r="23" spans="1:52" s="20" customFormat="1" ht="12.75" hidden="1" customHeight="1" x14ac:dyDescent="0.2">
      <c r="A23" s="53">
        <v>5</v>
      </c>
      <c r="B23" s="13" t="str">
        <f>IF('MAT-CM2'!B10&lt;&gt;"",'MAT-CM2'!B10,"")</f>
        <v/>
      </c>
      <c r="C23" s="37"/>
      <c r="D23" s="37"/>
      <c r="E23" s="37"/>
      <c r="F23" s="37"/>
      <c r="G23" s="37"/>
      <c r="H23" s="37"/>
      <c r="AT23" s="19"/>
      <c r="AW23" s="94"/>
      <c r="AX23" s="94"/>
      <c r="AY23" s="94"/>
      <c r="AZ23" s="94"/>
    </row>
    <row r="24" spans="1:52" s="20" customFormat="1" ht="12.75" hidden="1" customHeight="1" x14ac:dyDescent="0.2">
      <c r="A24" s="53">
        <v>6</v>
      </c>
      <c r="B24" s="13" t="str">
        <f>IF('MAT-CM2'!B11&lt;&gt;"",'MAT-CM2'!B11,"")</f>
        <v/>
      </c>
      <c r="C24" s="37"/>
      <c r="D24" s="37"/>
      <c r="E24" s="37"/>
      <c r="F24" s="37"/>
      <c r="G24" s="37"/>
      <c r="H24" s="37"/>
      <c r="AT24" s="19"/>
      <c r="AW24" s="94"/>
      <c r="AX24" s="94"/>
      <c r="AY24" s="94"/>
      <c r="AZ24" s="94"/>
    </row>
    <row r="25" spans="1:52" s="20" customFormat="1" ht="12.75" hidden="1" customHeight="1" x14ac:dyDescent="0.2">
      <c r="A25" s="53">
        <v>7</v>
      </c>
      <c r="B25" s="13" t="str">
        <f>IF('MAT-CM2'!B12&lt;&gt;"",'MAT-CM2'!B12,"")</f>
        <v/>
      </c>
      <c r="C25" s="37"/>
      <c r="D25" s="37"/>
      <c r="E25" s="37"/>
      <c r="F25" s="37"/>
      <c r="G25" s="37"/>
      <c r="H25" s="37"/>
      <c r="AT25" s="19"/>
      <c r="AW25" s="94"/>
      <c r="AX25" s="94"/>
      <c r="AY25" s="94"/>
      <c r="AZ25" s="94"/>
    </row>
    <row r="26" spans="1:52" s="20" customFormat="1" ht="12.75" hidden="1" customHeight="1" x14ac:dyDescent="0.2">
      <c r="A26" s="53">
        <v>8</v>
      </c>
      <c r="B26" s="13" t="str">
        <f>IF('MAT-CM2'!B13&lt;&gt;"",'MAT-CM2'!B13,"")</f>
        <v/>
      </c>
      <c r="C26" s="37"/>
      <c r="D26" s="37"/>
      <c r="E26" s="37"/>
      <c r="F26" s="37"/>
      <c r="G26" s="37"/>
      <c r="H26" s="37"/>
      <c r="AT26" s="19"/>
      <c r="AW26" s="94"/>
      <c r="AX26" s="94"/>
      <c r="AY26" s="94"/>
      <c r="AZ26" s="94"/>
    </row>
    <row r="27" spans="1:52" s="20" customFormat="1" ht="12.75" hidden="1" customHeight="1" x14ac:dyDescent="0.2">
      <c r="A27" s="53">
        <v>9</v>
      </c>
      <c r="B27" s="13" t="str">
        <f>IF('MAT-CM2'!B14&lt;&gt;"",'MAT-CM2'!B14,"")</f>
        <v/>
      </c>
      <c r="C27" s="37"/>
      <c r="D27" s="37"/>
      <c r="E27" s="37"/>
      <c r="F27" s="37"/>
      <c r="G27" s="37"/>
      <c r="H27" s="37"/>
      <c r="AT27" s="19"/>
      <c r="AW27" s="94"/>
      <c r="AX27" s="94"/>
      <c r="AY27" s="94"/>
      <c r="AZ27" s="94"/>
    </row>
    <row r="28" spans="1:52" s="20" customFormat="1" ht="12.75" hidden="1" customHeight="1" x14ac:dyDescent="0.2">
      <c r="A28" s="53">
        <v>10</v>
      </c>
      <c r="B28" s="13" t="str">
        <f>IF('MAT-CM2'!B15&lt;&gt;"",'MAT-CM2'!B15,"")</f>
        <v/>
      </c>
      <c r="C28" s="37"/>
      <c r="D28" s="37"/>
      <c r="E28" s="37"/>
      <c r="F28" s="37"/>
      <c r="G28" s="37"/>
      <c r="H28" s="37"/>
      <c r="AT28" s="19"/>
      <c r="AW28" s="94"/>
      <c r="AX28" s="94"/>
      <c r="AY28" s="94"/>
      <c r="AZ28" s="94"/>
    </row>
    <row r="29" spans="1:52" s="20" customFormat="1" ht="12.75" hidden="1" customHeight="1" x14ac:dyDescent="0.2">
      <c r="A29" s="53">
        <v>11</v>
      </c>
      <c r="B29" s="13" t="str">
        <f>IF('MAT-CM2'!B16&lt;&gt;"",'MAT-CM2'!B16,"")</f>
        <v/>
      </c>
      <c r="C29" s="37"/>
      <c r="D29" s="37"/>
      <c r="E29" s="37"/>
      <c r="F29" s="37"/>
      <c r="G29" s="37"/>
      <c r="H29" s="37"/>
      <c r="AT29" s="19"/>
      <c r="AW29" s="94"/>
      <c r="AX29" s="94"/>
      <c r="AY29" s="94"/>
      <c r="AZ29" s="94"/>
    </row>
    <row r="30" spans="1:52" s="20" customFormat="1" ht="12.75" hidden="1" customHeight="1" x14ac:dyDescent="0.2">
      <c r="A30" s="53">
        <v>12</v>
      </c>
      <c r="B30" s="13" t="str">
        <f>IF('MAT-CM2'!B17&lt;&gt;"",'MAT-CM2'!B17,"")</f>
        <v/>
      </c>
      <c r="C30" s="37"/>
      <c r="D30" s="37"/>
      <c r="E30" s="37"/>
      <c r="F30" s="37"/>
      <c r="G30" s="37"/>
      <c r="H30" s="37"/>
      <c r="AT30" s="19"/>
      <c r="AW30" s="94"/>
      <c r="AX30" s="94"/>
      <c r="AY30" s="94"/>
      <c r="AZ30" s="94"/>
    </row>
    <row r="31" spans="1:52" s="20" customFormat="1" ht="12.75" hidden="1" customHeight="1" x14ac:dyDescent="0.2">
      <c r="A31" s="53">
        <v>13</v>
      </c>
      <c r="B31" s="13" t="str">
        <f>IF('MAT-CM2'!B18&lt;&gt;"",'MAT-CM2'!B18,"")</f>
        <v/>
      </c>
      <c r="C31" s="37"/>
      <c r="D31" s="37"/>
      <c r="E31" s="37"/>
      <c r="F31" s="37"/>
      <c r="G31" s="37"/>
      <c r="H31" s="37"/>
      <c r="AT31" s="19"/>
      <c r="AW31" s="94"/>
      <c r="AX31" s="94"/>
      <c r="AY31" s="94"/>
      <c r="AZ31" s="94"/>
    </row>
    <row r="32" spans="1:52" s="20" customFormat="1" ht="12.75" hidden="1" customHeight="1" x14ac:dyDescent="0.2">
      <c r="A32" s="53">
        <v>14</v>
      </c>
      <c r="B32" s="13" t="str">
        <f>IF('MAT-CM2'!B19&lt;&gt;"",'MAT-CM2'!B19,"")</f>
        <v/>
      </c>
      <c r="C32" s="37"/>
      <c r="D32" s="37"/>
      <c r="E32" s="37"/>
      <c r="F32" s="37"/>
      <c r="G32" s="37"/>
      <c r="H32" s="37"/>
      <c r="AT32" s="19"/>
      <c r="AW32" s="94"/>
      <c r="AX32" s="94"/>
      <c r="AY32" s="94"/>
      <c r="AZ32" s="94"/>
    </row>
    <row r="33" spans="1:52" s="20" customFormat="1" ht="12.75" hidden="1" customHeight="1" x14ac:dyDescent="0.2">
      <c r="A33" s="53">
        <v>15</v>
      </c>
      <c r="B33" s="13" t="str">
        <f>IF('MAT-CM2'!B20&lt;&gt;"",'MAT-CM2'!B20,"")</f>
        <v/>
      </c>
      <c r="C33" s="37"/>
      <c r="D33" s="37"/>
      <c r="E33" s="37"/>
      <c r="F33" s="37"/>
      <c r="G33" s="37"/>
      <c r="H33" s="37"/>
      <c r="AT33" s="19"/>
      <c r="AW33" s="94"/>
      <c r="AX33" s="94"/>
      <c r="AY33" s="94"/>
      <c r="AZ33" s="94"/>
    </row>
    <row r="34" spans="1:52" s="20" customFormat="1" ht="12.75" hidden="1" customHeight="1" x14ac:dyDescent="0.2">
      <c r="A34" s="53">
        <v>16</v>
      </c>
      <c r="B34" s="13" t="str">
        <f>IF('MAT-CM2'!B21&lt;&gt;"",'MAT-CM2'!B21,"")</f>
        <v/>
      </c>
      <c r="C34" s="37"/>
      <c r="D34" s="37"/>
      <c r="E34" s="37"/>
      <c r="F34" s="37"/>
      <c r="G34" s="37"/>
      <c r="H34" s="37"/>
      <c r="AT34" s="19"/>
      <c r="AW34" s="94"/>
      <c r="AX34" s="94"/>
      <c r="AY34" s="94"/>
      <c r="AZ34" s="94"/>
    </row>
    <row r="35" spans="1:52" s="20" customFormat="1" ht="12.75" hidden="1" customHeight="1" x14ac:dyDescent="0.2">
      <c r="A35" s="53">
        <v>17</v>
      </c>
      <c r="B35" s="13" t="str">
        <f>IF('MAT-CM2'!B22&lt;&gt;"",'MAT-CM2'!B22,"")</f>
        <v/>
      </c>
      <c r="C35" s="37"/>
      <c r="D35" s="37"/>
      <c r="E35" s="37"/>
      <c r="F35" s="37"/>
      <c r="G35" s="37"/>
      <c r="H35" s="37"/>
      <c r="AT35" s="19"/>
      <c r="AW35" s="94"/>
      <c r="AX35" s="94"/>
      <c r="AY35" s="94"/>
      <c r="AZ35" s="94"/>
    </row>
    <row r="36" spans="1:52" s="20" customFormat="1" ht="12.75" hidden="1" customHeight="1" x14ac:dyDescent="0.2">
      <c r="A36" s="53">
        <v>18</v>
      </c>
      <c r="B36" s="13" t="str">
        <f>IF('MAT-CM2'!B23&lt;&gt;"",'MAT-CM2'!B23,"")</f>
        <v/>
      </c>
      <c r="C36" s="37"/>
      <c r="D36" s="37"/>
      <c r="E36" s="37"/>
      <c r="F36" s="37"/>
      <c r="G36" s="37"/>
      <c r="H36" s="37"/>
      <c r="AT36" s="19"/>
      <c r="AW36" s="94"/>
      <c r="AX36" s="94"/>
      <c r="AY36" s="94"/>
      <c r="AZ36" s="94"/>
    </row>
    <row r="37" spans="1:52" s="20" customFormat="1" ht="12.75" hidden="1" customHeight="1" x14ac:dyDescent="0.2">
      <c r="A37" s="53">
        <v>19</v>
      </c>
      <c r="B37" s="13" t="str">
        <f>IF('MAT-CM2'!B24&lt;&gt;"",'MAT-CM2'!B24,"")</f>
        <v/>
      </c>
      <c r="C37" s="37"/>
      <c r="D37" s="37"/>
      <c r="E37" s="37"/>
      <c r="F37" s="37"/>
      <c r="G37" s="37"/>
      <c r="H37" s="37"/>
      <c r="AT37" s="19"/>
      <c r="AW37" s="94"/>
      <c r="AX37" s="94"/>
      <c r="AY37" s="94"/>
      <c r="AZ37" s="94"/>
    </row>
    <row r="38" spans="1:52" s="20" customFormat="1" ht="12.75" hidden="1" customHeight="1" x14ac:dyDescent="0.2">
      <c r="A38" s="53">
        <v>20</v>
      </c>
      <c r="B38" s="13" t="str">
        <f>IF('MAT-CM2'!B25&lt;&gt;"",'MAT-CM2'!B25,"")</f>
        <v/>
      </c>
      <c r="C38" s="37"/>
      <c r="D38" s="37"/>
      <c r="E38" s="37"/>
      <c r="F38" s="37"/>
      <c r="G38" s="37"/>
      <c r="H38" s="37"/>
      <c r="AT38" s="19"/>
      <c r="AW38" s="94"/>
      <c r="AX38" s="94"/>
      <c r="AY38" s="94"/>
      <c r="AZ38" s="94"/>
    </row>
    <row r="39" spans="1:52" s="20" customFormat="1" ht="12.75" hidden="1" customHeight="1" x14ac:dyDescent="0.2">
      <c r="A39" s="53">
        <v>21</v>
      </c>
      <c r="B39" s="13" t="str">
        <f>IF('MAT-CM2'!B26&lt;&gt;"",'MAT-CM2'!B26,"")</f>
        <v/>
      </c>
      <c r="C39" s="37"/>
      <c r="D39" s="37"/>
      <c r="E39" s="37"/>
      <c r="F39" s="37"/>
      <c r="G39" s="37"/>
      <c r="H39" s="37"/>
      <c r="AT39" s="19"/>
      <c r="AW39" s="94"/>
      <c r="AX39" s="94"/>
      <c r="AY39" s="94"/>
      <c r="AZ39" s="94"/>
    </row>
    <row r="40" spans="1:52" s="20" customFormat="1" ht="12.75" hidden="1" customHeight="1" x14ac:dyDescent="0.2">
      <c r="A40" s="53">
        <v>22</v>
      </c>
      <c r="B40" s="13" t="str">
        <f>IF('MAT-CM2'!B27&lt;&gt;"",'MAT-CM2'!B27,"")</f>
        <v/>
      </c>
      <c r="C40" s="37"/>
      <c r="D40" s="37"/>
      <c r="E40" s="37"/>
      <c r="F40" s="37"/>
      <c r="G40" s="37"/>
      <c r="H40" s="37"/>
      <c r="AT40" s="19"/>
      <c r="AW40" s="94"/>
      <c r="AX40" s="94"/>
      <c r="AY40" s="94"/>
      <c r="AZ40" s="94"/>
    </row>
    <row r="41" spans="1:52" s="20" customFormat="1" ht="12.75" hidden="1" customHeight="1" x14ac:dyDescent="0.2">
      <c r="A41" s="53">
        <v>23</v>
      </c>
      <c r="B41" s="13" t="str">
        <f>IF('MAT-CM2'!B28&lt;&gt;"",'MAT-CM2'!B28,"")</f>
        <v/>
      </c>
      <c r="C41" s="37"/>
      <c r="D41" s="37"/>
      <c r="E41" s="37"/>
      <c r="F41" s="37"/>
      <c r="G41" s="37"/>
      <c r="H41" s="37"/>
      <c r="AT41" s="19"/>
      <c r="AW41" s="94"/>
      <c r="AX41" s="94"/>
      <c r="AY41" s="94"/>
      <c r="AZ41" s="94"/>
    </row>
    <row r="42" spans="1:52" s="20" customFormat="1" ht="12.75" hidden="1" customHeight="1" x14ac:dyDescent="0.2">
      <c r="A42" s="53">
        <v>24</v>
      </c>
      <c r="B42" s="13" t="str">
        <f>IF('MAT-CM2'!B29&lt;&gt;"",'MAT-CM2'!B29,"")</f>
        <v/>
      </c>
      <c r="C42" s="37"/>
      <c r="D42" s="37"/>
      <c r="E42" s="37"/>
      <c r="F42" s="37"/>
      <c r="G42" s="37"/>
      <c r="H42" s="37"/>
      <c r="AT42" s="19"/>
      <c r="AW42" s="94"/>
      <c r="AX42" s="94"/>
      <c r="AY42" s="94"/>
      <c r="AZ42" s="94"/>
    </row>
    <row r="43" spans="1:52" s="20" customFormat="1" ht="12.75" hidden="1" customHeight="1" x14ac:dyDescent="0.2">
      <c r="A43" s="53">
        <v>25</v>
      </c>
      <c r="B43" s="13" t="str">
        <f>IF('MAT-CM2'!B30&lt;&gt;"",'MAT-CM2'!B30,"")</f>
        <v/>
      </c>
      <c r="C43" s="37"/>
      <c r="D43" s="37"/>
      <c r="E43" s="37"/>
      <c r="F43" s="37"/>
      <c r="G43" s="37"/>
      <c r="H43" s="37"/>
      <c r="AT43" s="19"/>
      <c r="AW43" s="94"/>
      <c r="AX43" s="94"/>
      <c r="AY43" s="94"/>
      <c r="AZ43" s="94"/>
    </row>
    <row r="44" spans="1:52" s="20" customFormat="1" ht="12.75" hidden="1" customHeight="1" x14ac:dyDescent="0.2">
      <c r="A44" s="53">
        <v>26</v>
      </c>
      <c r="B44" s="13" t="str">
        <f>IF('MAT-CM2'!B31&lt;&gt;"",'MAT-CM2'!B31,"")</f>
        <v/>
      </c>
      <c r="C44" s="37"/>
      <c r="D44" s="37"/>
      <c r="E44" s="37"/>
      <c r="F44" s="37"/>
      <c r="G44" s="37"/>
      <c r="H44" s="37"/>
      <c r="AT44" s="19"/>
      <c r="AW44" s="94"/>
      <c r="AX44" s="94"/>
      <c r="AY44" s="94"/>
      <c r="AZ44" s="94"/>
    </row>
    <row r="45" spans="1:52" s="20" customFormat="1" ht="12.75" hidden="1" customHeight="1" x14ac:dyDescent="0.2">
      <c r="A45" s="53">
        <v>27</v>
      </c>
      <c r="B45" s="13" t="str">
        <f>IF('MAT-CM2'!B32&lt;&gt;"",'MAT-CM2'!B32,"")</f>
        <v/>
      </c>
      <c r="C45" s="37"/>
      <c r="D45" s="37"/>
      <c r="E45" s="37"/>
      <c r="F45" s="37"/>
      <c r="G45" s="37"/>
      <c r="H45" s="37"/>
      <c r="AT45" s="19"/>
      <c r="AW45" s="94"/>
      <c r="AX45" s="94"/>
      <c r="AY45" s="94"/>
      <c r="AZ45" s="94"/>
    </row>
    <row r="46" spans="1:52" s="20" customFormat="1" ht="12.75" hidden="1" customHeight="1" x14ac:dyDescent="0.2">
      <c r="A46" s="53">
        <v>28</v>
      </c>
      <c r="B46" s="13" t="str">
        <f>IF('MAT-CM2'!B33&lt;&gt;"",'MAT-CM2'!B33,"")</f>
        <v/>
      </c>
      <c r="C46" s="37"/>
      <c r="D46" s="37"/>
      <c r="E46" s="37"/>
      <c r="F46" s="37"/>
      <c r="G46" s="37"/>
      <c r="H46" s="37"/>
      <c r="AT46" s="19"/>
      <c r="AW46" s="94"/>
      <c r="AX46" s="94"/>
      <c r="AY46" s="94"/>
      <c r="AZ46" s="94"/>
    </row>
    <row r="47" spans="1:52" s="20" customFormat="1" ht="12.75" hidden="1" customHeight="1" x14ac:dyDescent="0.2">
      <c r="A47" s="53">
        <v>29</v>
      </c>
      <c r="B47" s="13" t="str">
        <f>IF('MAT-CM2'!B34&lt;&gt;"",'MAT-CM2'!B34,"")</f>
        <v/>
      </c>
      <c r="C47" s="37"/>
      <c r="D47" s="56"/>
      <c r="E47" s="57"/>
      <c r="F47" s="57"/>
      <c r="G47" s="57"/>
      <c r="H47" s="57"/>
      <c r="I47" s="57"/>
      <c r="J47" s="57"/>
      <c r="K47" s="57"/>
      <c r="L47" s="57"/>
      <c r="M47" s="57"/>
      <c r="N47" s="1"/>
      <c r="O47" s="1"/>
      <c r="P47" s="1"/>
      <c r="Q47" s="1"/>
      <c r="R47" s="1"/>
      <c r="S47" s="1"/>
      <c r="T47" s="1"/>
      <c r="U47" s="1"/>
      <c r="V47" s="1"/>
      <c r="W47" s="1"/>
      <c r="X47" s="1"/>
      <c r="Y47" s="1"/>
      <c r="Z47" s="1"/>
      <c r="AA47" s="1"/>
      <c r="AB47" s="1"/>
      <c r="AC47" s="1"/>
      <c r="AD47" s="1"/>
      <c r="AE47" s="1"/>
      <c r="AF47" s="1"/>
      <c r="AG47" s="1"/>
      <c r="AH47" s="1"/>
      <c r="AI47" s="1"/>
      <c r="AJ47" s="1"/>
      <c r="AK47" s="1"/>
      <c r="AL47" s="1"/>
      <c r="AT47" s="19"/>
      <c r="AW47" s="94"/>
      <c r="AX47" s="94"/>
      <c r="AY47" s="94"/>
      <c r="AZ47" s="94"/>
    </row>
    <row r="48" spans="1:52" s="20" customFormat="1" ht="12.75" hidden="1" customHeight="1" x14ac:dyDescent="0.2">
      <c r="A48" s="53">
        <v>30</v>
      </c>
      <c r="B48" s="13" t="str">
        <f>IF('MAT-CM2'!B35&lt;&gt;"",'MAT-CM2'!B35,"")</f>
        <v/>
      </c>
      <c r="C48" s="37"/>
      <c r="D48" s="56"/>
      <c r="E48" s="58"/>
      <c r="F48" s="58"/>
      <c r="G48" s="58"/>
      <c r="H48" s="58"/>
      <c r="I48" s="58"/>
      <c r="J48" s="58"/>
      <c r="K48" s="58"/>
      <c r="L48" s="58"/>
      <c r="M48" s="58"/>
      <c r="N48" s="1"/>
      <c r="O48" s="1"/>
      <c r="P48" s="1"/>
      <c r="Q48" s="1"/>
      <c r="R48" s="1"/>
      <c r="S48" s="1"/>
      <c r="T48" s="1"/>
      <c r="U48" s="1"/>
      <c r="V48" s="1"/>
      <c r="W48" s="1"/>
      <c r="X48" s="1"/>
      <c r="Y48" s="1"/>
      <c r="Z48" s="1"/>
      <c r="AA48" s="1"/>
      <c r="AB48" s="1"/>
      <c r="AC48" s="1"/>
      <c r="AD48" s="1"/>
      <c r="AE48" s="1"/>
      <c r="AF48" s="1"/>
      <c r="AG48" s="1"/>
      <c r="AH48" s="1"/>
      <c r="AI48" s="1"/>
      <c r="AJ48" s="1"/>
      <c r="AK48" s="1"/>
      <c r="AL48" s="1"/>
      <c r="AT48" s="19"/>
      <c r="AW48" s="94"/>
      <c r="AX48" s="94"/>
      <c r="AY48" s="94"/>
      <c r="AZ48" s="94"/>
    </row>
    <row r="49" spans="1:52" ht="12.75" hidden="1" customHeight="1" x14ac:dyDescent="0.2">
      <c r="B49" s="54"/>
      <c r="C49" s="55"/>
      <c r="D49" s="56"/>
      <c r="E49" s="58"/>
      <c r="F49" s="58"/>
      <c r="G49" s="58"/>
      <c r="H49" s="58"/>
      <c r="I49" s="58"/>
      <c r="J49" s="58"/>
      <c r="K49" s="58"/>
      <c r="L49" s="58"/>
      <c r="M49" s="58"/>
      <c r="AT49" s="4"/>
      <c r="AW49" s="123"/>
      <c r="AX49" s="123"/>
      <c r="AY49" s="123"/>
      <c r="AZ49" s="123"/>
    </row>
    <row r="50" spans="1:52" ht="12.75" hidden="1" customHeight="1" x14ac:dyDescent="0.2">
      <c r="B50" s="127" t="s">
        <v>62</v>
      </c>
      <c r="C50" s="128">
        <f>'MAT-CM2'!$AP$2</f>
        <v>0.5</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123"/>
      <c r="AN50" s="123"/>
      <c r="AO50" s="123"/>
      <c r="AP50" s="123"/>
      <c r="AQ50" s="123"/>
      <c r="AR50" s="123"/>
      <c r="AS50" s="123"/>
      <c r="AT50" s="4"/>
      <c r="AW50" s="123"/>
      <c r="AX50" s="123"/>
      <c r="AY50" s="123"/>
      <c r="AZ50" s="123"/>
    </row>
    <row r="51" spans="1:52" ht="12.75" customHeight="1" x14ac:dyDescent="0.2">
      <c r="A51" s="124"/>
      <c r="B51" s="125"/>
      <c r="C51" s="126"/>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123"/>
      <c r="AN51" s="123"/>
      <c r="AO51" s="123"/>
      <c r="AP51" s="123"/>
      <c r="AQ51" s="123"/>
      <c r="AR51" s="123"/>
      <c r="AS51" s="123"/>
      <c r="AT51" s="4"/>
      <c r="AW51" s="123"/>
      <c r="AX51" s="123"/>
      <c r="AY51" s="123"/>
      <c r="AZ51" s="123"/>
    </row>
    <row r="52" spans="1:52" ht="12.9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282"/>
      <c r="AP52" s="282"/>
      <c r="AQ52" s="4"/>
      <c r="AR52" s="4"/>
      <c r="AS52" s="4"/>
      <c r="AT52" s="4"/>
      <c r="AW52" s="123"/>
      <c r="AX52" s="123"/>
      <c r="AY52" s="123"/>
      <c r="AZ52" s="123"/>
    </row>
    <row r="53" spans="1:52"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282"/>
      <c r="AP53" s="282"/>
      <c r="AQ53" s="4"/>
      <c r="AR53" s="4"/>
      <c r="AS53" s="4"/>
      <c r="AT53" s="4"/>
      <c r="AW53" s="123"/>
      <c r="AX53" s="123"/>
      <c r="AY53" s="123"/>
      <c r="AZ53" s="123"/>
    </row>
    <row r="54" spans="1:52"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282"/>
      <c r="AP54" s="282"/>
      <c r="AQ54" s="4"/>
      <c r="AR54" s="4"/>
      <c r="AS54" s="4"/>
      <c r="AT54" s="4"/>
      <c r="AW54" s="123"/>
      <c r="AX54" s="123"/>
      <c r="AY54" s="123"/>
      <c r="AZ54" s="123"/>
    </row>
    <row r="55" spans="1:52"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282"/>
      <c r="AP55" s="282"/>
      <c r="AQ55" s="4"/>
      <c r="AR55" s="4"/>
      <c r="AS55" s="4"/>
      <c r="AT55" s="4"/>
      <c r="AW55" s="123"/>
      <c r="AX55" s="123"/>
      <c r="AY55" s="123"/>
      <c r="AZ55" s="123"/>
    </row>
    <row r="56" spans="1:52"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278"/>
      <c r="AP56" s="278"/>
      <c r="AQ56" s="4"/>
      <c r="AR56" s="4"/>
      <c r="AS56" s="4"/>
      <c r="AT56" s="4"/>
      <c r="AW56" s="123"/>
      <c r="AX56" s="123"/>
      <c r="AY56" s="123"/>
      <c r="AZ56" s="123"/>
    </row>
    <row r="57" spans="1:5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278"/>
      <c r="AP57" s="278"/>
      <c r="AQ57" s="4"/>
      <c r="AR57" s="4"/>
      <c r="AS57" s="4"/>
      <c r="AT57" s="4"/>
      <c r="AW57" s="123"/>
      <c r="AX57" s="123"/>
      <c r="AY57" s="123"/>
      <c r="AZ57" s="123"/>
    </row>
    <row r="58" spans="1:52"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W58" s="123"/>
      <c r="AX58" s="123"/>
      <c r="AY58" s="123"/>
      <c r="AZ58" s="123"/>
    </row>
    <row r="59" spans="1:52"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W59" s="123"/>
      <c r="AX59" s="123"/>
      <c r="AY59" s="123"/>
      <c r="AZ59" s="123"/>
    </row>
    <row r="60" spans="1:5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W60" s="123"/>
      <c r="AX60" s="123"/>
      <c r="AY60" s="123"/>
      <c r="AZ60" s="123"/>
    </row>
    <row r="61" spans="1:52"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W61" s="123"/>
      <c r="AX61" s="123"/>
      <c r="AY61" s="123"/>
      <c r="AZ61" s="123"/>
    </row>
    <row r="62" spans="1:52"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W62" s="123"/>
      <c r="AX62" s="123"/>
      <c r="AY62" s="123"/>
      <c r="AZ62" s="123"/>
    </row>
    <row r="63" spans="1:52"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W63" s="123"/>
      <c r="AX63" s="123"/>
      <c r="AY63" s="123"/>
      <c r="AZ63" s="123"/>
    </row>
    <row r="64" spans="1:52"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W64" s="123"/>
      <c r="AX64" s="123"/>
      <c r="AY64" s="123"/>
      <c r="AZ64" s="123"/>
    </row>
    <row r="65" spans="1:52"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W65" s="123"/>
      <c r="AX65" s="123"/>
      <c r="AY65" s="123"/>
      <c r="AZ65" s="123"/>
    </row>
    <row r="66" spans="1:52"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W66" s="123"/>
      <c r="AX66" s="123"/>
      <c r="AY66" s="123"/>
      <c r="AZ66" s="123"/>
    </row>
    <row r="67" spans="1:52"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W67" s="123"/>
      <c r="AX67" s="123"/>
      <c r="AY67" s="123"/>
      <c r="AZ67" s="123"/>
    </row>
    <row r="68" spans="1:52"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W68" s="123"/>
      <c r="AX68" s="123"/>
      <c r="AY68" s="123"/>
      <c r="AZ68" s="123"/>
    </row>
    <row r="69" spans="1:52"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W69" s="123"/>
      <c r="AX69" s="123"/>
      <c r="AY69" s="123"/>
      <c r="AZ69" s="123"/>
    </row>
    <row r="70" spans="1:52"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W70" s="123"/>
      <c r="AX70" s="123"/>
      <c r="AY70" s="123"/>
      <c r="AZ70" s="123"/>
    </row>
    <row r="71" spans="1:52"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W71" s="123"/>
      <c r="AX71" s="123"/>
      <c r="AY71" s="123"/>
      <c r="AZ71" s="123"/>
    </row>
    <row r="72" spans="1:52"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W72" s="123"/>
      <c r="AX72" s="123"/>
      <c r="AY72" s="123"/>
      <c r="AZ72" s="123"/>
    </row>
    <row r="73" spans="1:52"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W73" s="123"/>
      <c r="AX73" s="123"/>
      <c r="AY73" s="123"/>
      <c r="AZ73" s="123"/>
    </row>
    <row r="74" spans="1:52" x14ac:dyDescent="0.2">
      <c r="AM74" s="59"/>
      <c r="AN74" s="59"/>
      <c r="AO74" s="59"/>
    </row>
    <row r="76" spans="1:52" x14ac:dyDescent="0.2">
      <c r="AM76" s="60" t="s">
        <v>22</v>
      </c>
      <c r="AN76" s="60" t="s">
        <v>23</v>
      </c>
      <c r="AO76" s="60" t="s">
        <v>24</v>
      </c>
    </row>
    <row r="77" spans="1:52" x14ac:dyDescent="0.2">
      <c r="AM77" s="61" t="e">
        <f ca="1">D9</f>
        <v>#N/A</v>
      </c>
      <c r="AN77" s="61">
        <f>N9</f>
        <v>0</v>
      </c>
      <c r="AO77" s="61" t="e">
        <f ca="1">AH9</f>
        <v>#N/A</v>
      </c>
    </row>
    <row r="78" spans="1:52" x14ac:dyDescent="0.2">
      <c r="AM78" s="61">
        <f>D14</f>
        <v>0</v>
      </c>
      <c r="AN78" s="61">
        <f>N14</f>
        <v>0</v>
      </c>
      <c r="AO78" s="62">
        <f>AH14</f>
        <v>0</v>
      </c>
    </row>
    <row r="79" spans="1:52" x14ac:dyDescent="0.2">
      <c r="AM79" s="59"/>
      <c r="AN79" s="59"/>
      <c r="AO79" s="59"/>
    </row>
    <row r="80" spans="1:52" x14ac:dyDescent="0.2">
      <c r="AM80" s="59"/>
      <c r="AN80" s="59"/>
      <c r="AO80" s="59"/>
    </row>
    <row r="81" spans="39:41" x14ac:dyDescent="0.2">
      <c r="AM81" s="59"/>
      <c r="AN81" s="59"/>
      <c r="AO81" s="59"/>
    </row>
  </sheetData>
  <mergeCells count="64">
    <mergeCell ref="A11:C11"/>
    <mergeCell ref="A2:C8"/>
    <mergeCell ref="D4:J5"/>
    <mergeCell ref="K2:AC2"/>
    <mergeCell ref="AD2:AG2"/>
    <mergeCell ref="D3:J3"/>
    <mergeCell ref="D6:P6"/>
    <mergeCell ref="Q6:X6"/>
    <mergeCell ref="A9:C9"/>
    <mergeCell ref="A10:C10"/>
    <mergeCell ref="D9:P9"/>
    <mergeCell ref="D10:P10"/>
    <mergeCell ref="Q9:X9"/>
    <mergeCell ref="Q10:X10"/>
    <mergeCell ref="D11:AL11"/>
    <mergeCell ref="AH9:AL9"/>
    <mergeCell ref="A1:AL1"/>
    <mergeCell ref="AH2:AL2"/>
    <mergeCell ref="AH3:AL3"/>
    <mergeCell ref="D2:J2"/>
    <mergeCell ref="AH6:AL6"/>
    <mergeCell ref="K3:AC3"/>
    <mergeCell ref="AD3:AG3"/>
    <mergeCell ref="Y6:AG6"/>
    <mergeCell ref="AD4:AL5"/>
    <mergeCell ref="K4:AC5"/>
    <mergeCell ref="Y9:AG9"/>
    <mergeCell ref="Y10:AG10"/>
    <mergeCell ref="AR6:AR7"/>
    <mergeCell ref="AM9:AN10"/>
    <mergeCell ref="AO9:AP10"/>
    <mergeCell ref="AM6:AM7"/>
    <mergeCell ref="AN6:AN7"/>
    <mergeCell ref="AO6:AO7"/>
    <mergeCell ref="AP6:AP7"/>
    <mergeCell ref="AQ6:AQ7"/>
    <mergeCell ref="AO11:AP11"/>
    <mergeCell ref="AH10:AL10"/>
    <mergeCell ref="AM11:AN11"/>
    <mergeCell ref="AS12:AS13"/>
    <mergeCell ref="A12:B17"/>
    <mergeCell ref="C12:C14"/>
    <mergeCell ref="D12:M12"/>
    <mergeCell ref="N12:W12"/>
    <mergeCell ref="AH12:AL12"/>
    <mergeCell ref="AM12:AM13"/>
    <mergeCell ref="D14:M14"/>
    <mergeCell ref="N14:W14"/>
    <mergeCell ref="AH14:AL14"/>
    <mergeCell ref="AN12:AN13"/>
    <mergeCell ref="AO12:AO13"/>
    <mergeCell ref="AP12:AP13"/>
    <mergeCell ref="AQ12:AQ13"/>
    <mergeCell ref="AR12:AR13"/>
    <mergeCell ref="AO56:AP57"/>
    <mergeCell ref="D16:AL16"/>
    <mergeCell ref="AM17:AN17"/>
    <mergeCell ref="AO17:AP17"/>
    <mergeCell ref="AO52:AP55"/>
    <mergeCell ref="AO15:AP16"/>
    <mergeCell ref="D15:M15"/>
    <mergeCell ref="N15:W15"/>
    <mergeCell ref="AH15:AL15"/>
    <mergeCell ref="AM15:AN16"/>
  </mergeCells>
  <phoneticPr fontId="2" type="noConversion"/>
  <conditionalFormatting sqref="D8:AL8">
    <cfRule type="cellIs" dxfId="19" priority="7" stopIfTrue="1" operator="equal">
      <formula>A</formula>
    </cfRule>
    <cfRule type="cellIs" dxfId="18" priority="8" stopIfTrue="1" operator="equal">
      <formula>1</formula>
    </cfRule>
    <cfRule type="cellIs" dxfId="17" priority="9" stopIfTrue="1" operator="equal">
      <formula>0</formula>
    </cfRule>
  </conditionalFormatting>
  <conditionalFormatting sqref="AP8 AP14">
    <cfRule type="cellIs" dxfId="16" priority="10" stopIfTrue="1" operator="equal">
      <formula>"RAS"</formula>
    </cfRule>
    <cfRule type="cellIs" dxfId="15" priority="11" stopIfTrue="1" operator="equal">
      <formula>"Difficulté"</formula>
    </cfRule>
  </conditionalFormatting>
  <conditionalFormatting sqref="D15:AL15 D10:M10 Y10:AL10">
    <cfRule type="cellIs" dxfId="14" priority="12" stopIfTrue="1" operator="equal">
      <formula>"RAS"</formula>
    </cfRule>
    <cfRule type="cellIs" dxfId="13" priority="13" stopIfTrue="1" operator="equal">
      <formula>"Difficulté"</formula>
    </cfRule>
  </conditionalFormatting>
  <conditionalFormatting sqref="D16:AL16 D11:AL11">
    <cfRule type="cellIs" dxfId="12" priority="14" stopIfTrue="1" operator="equal">
      <formula>"OUI"</formula>
    </cfRule>
  </conditionalFormatting>
  <conditionalFormatting sqref="AO11:AP11 AO17:AP17 AO56:AP57">
    <cfRule type="cellIs" dxfId="11" priority="19" stopIfTrue="1" operator="lessThan">
      <formula>0</formula>
    </cfRule>
  </conditionalFormatting>
  <conditionalFormatting sqref="D9:AL9">
    <cfRule type="cellIs" dxfId="10" priority="6" stopIfTrue="1" operator="equal">
      <formula>"Abs"</formula>
    </cfRule>
    <cfRule type="cellIs" dxfId="9" priority="15" stopIfTrue="1" operator="lessThan">
      <formula>$C$50</formula>
    </cfRule>
    <cfRule type="cellIs" dxfId="8" priority="16" stopIfTrue="1" operator="greaterThanOrEqual">
      <formula>$C$50</formula>
    </cfRule>
  </conditionalFormatting>
  <conditionalFormatting sqref="Q10:X10">
    <cfRule type="cellIs" dxfId="7" priority="2" stopIfTrue="1" operator="equal">
      <formula>"RAS"</formula>
    </cfRule>
    <cfRule type="cellIs" dxfId="6" priority="3" stopIfTrue="1" operator="equal">
      <formula>"Difficulté"</formula>
    </cfRule>
  </conditionalFormatting>
  <conditionalFormatting sqref="D11:AL11">
    <cfRule type="cellIs" dxfId="5" priority="1" stopIfTrue="1" operator="equal">
      <formula>"Non"</formula>
    </cfRule>
  </conditionalFormatting>
  <dataValidations count="2">
    <dataValidation type="list" errorStyle="warning" allowBlank="1" showErrorMessage="1" errorTitle="Attention" error="Ce nom ne fait pas partie de la liste" sqref="K4">
      <formula1>$B$19:$B$48</formula1>
      <formula2>0</formula2>
    </dataValidation>
    <dataValidation errorStyle="warning" allowBlank="1" showErrorMessage="1" errorTitle="Attention" error="Ce nom ne fait pas partie de la liste" sqref="D4:J5"/>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0"/>
  <sheetViews>
    <sheetView showGridLines="0" topLeftCell="B16" zoomScaleSheetLayoutView="100" workbookViewId="0">
      <selection activeCell="C41" sqref="C41"/>
    </sheetView>
  </sheetViews>
  <sheetFormatPr baseColWidth="10" defaultRowHeight="12.75" x14ac:dyDescent="0.2"/>
  <cols>
    <col min="1" max="1" width="0" style="63" hidden="1" customWidth="1"/>
    <col min="2" max="2" width="3.140625" style="63" customWidth="1"/>
    <col min="3" max="3" width="25.28515625" style="63" customWidth="1"/>
    <col min="4" max="4" width="28.28515625" style="63" customWidth="1"/>
    <col min="5" max="5" width="26" style="63" customWidth="1"/>
    <col min="6" max="6" width="4.5703125" style="64" customWidth="1"/>
    <col min="7" max="7" width="5.7109375" style="148" hidden="1" customWidth="1"/>
    <col min="8" max="8" width="9.28515625" style="63" customWidth="1"/>
    <col min="9" max="16384" width="11.42578125" style="63"/>
  </cols>
  <sheetData>
    <row r="1" spans="1:10" ht="21" customHeight="1" x14ac:dyDescent="0.2">
      <c r="A1" s="362" t="s">
        <v>191</v>
      </c>
      <c r="B1" s="362"/>
      <c r="C1" s="362"/>
      <c r="D1" s="362"/>
      <c r="E1" s="362"/>
      <c r="F1" s="362"/>
      <c r="G1" s="362"/>
      <c r="H1" s="362"/>
    </row>
    <row r="2" spans="1:10" ht="18" customHeight="1" x14ac:dyDescent="0.2">
      <c r="A2" s="103"/>
      <c r="B2" s="363" t="s">
        <v>1</v>
      </c>
      <c r="C2" s="363"/>
      <c r="D2" s="364" t="str">
        <f>IF('MAT-CM2'!K2&lt;&gt;"",'MAT-CM2'!K2,"")</f>
        <v/>
      </c>
      <c r="E2" s="364"/>
      <c r="F2" s="364"/>
      <c r="G2" s="364"/>
      <c r="H2" s="364"/>
    </row>
    <row r="3" spans="1:10" ht="18" customHeight="1" x14ac:dyDescent="0.2">
      <c r="A3" s="103"/>
      <c r="B3" s="365" t="s">
        <v>4</v>
      </c>
      <c r="C3" s="365"/>
      <c r="D3" s="366" t="str">
        <f>IF('MAT-CM2'!AH3&lt;&gt;"",'MAT-CM2'!AH3,"")</f>
        <v>CM2</v>
      </c>
      <c r="E3" s="366"/>
      <c r="F3" s="366"/>
      <c r="G3" s="366"/>
      <c r="H3" s="367"/>
    </row>
    <row r="4" spans="1:10" ht="18" customHeight="1" x14ac:dyDescent="0.2">
      <c r="A4" s="103"/>
      <c r="B4" s="343" t="s">
        <v>42</v>
      </c>
      <c r="C4" s="343"/>
      <c r="D4" s="344" t="s">
        <v>155</v>
      </c>
      <c r="E4" s="344"/>
      <c r="F4" s="344"/>
      <c r="G4" s="140"/>
      <c r="H4" s="113"/>
    </row>
    <row r="5" spans="1:10" ht="26.25" customHeight="1" x14ac:dyDescent="0.2">
      <c r="A5" s="104"/>
      <c r="B5" s="357" t="s">
        <v>59</v>
      </c>
      <c r="C5" s="358"/>
      <c r="D5" s="105" t="s">
        <v>192</v>
      </c>
      <c r="E5" s="105" t="s">
        <v>183</v>
      </c>
      <c r="F5" s="106" t="s">
        <v>43</v>
      </c>
      <c r="G5" s="112" t="s">
        <v>44</v>
      </c>
      <c r="H5" s="114" t="s">
        <v>45</v>
      </c>
    </row>
    <row r="6" spans="1:10" s="66" customFormat="1" ht="23.25" customHeight="1" x14ac:dyDescent="0.2">
      <c r="A6" s="371"/>
      <c r="B6" s="372" t="s">
        <v>99</v>
      </c>
      <c r="C6" s="333" t="s">
        <v>239</v>
      </c>
      <c r="D6" s="185" t="s">
        <v>197</v>
      </c>
      <c r="E6" s="194" t="s">
        <v>193</v>
      </c>
      <c r="F6" s="131" t="s">
        <v>86</v>
      </c>
      <c r="G6" s="141" t="e">
        <f ca="1">OFFSET('MAT-CM2'!D$6,$C$47,0)</f>
        <v>#N/A</v>
      </c>
      <c r="H6" s="132" t="e">
        <f ca="1">IF(G6=1,"Acquis",IF(G6="A","Absence","En cours"))</f>
        <v>#N/A</v>
      </c>
      <c r="I6" s="65"/>
      <c r="J6" s="65"/>
    </row>
    <row r="7" spans="1:10" ht="12" customHeight="1" x14ac:dyDescent="0.2">
      <c r="A7" s="371"/>
      <c r="B7" s="373"/>
      <c r="C7" s="338"/>
      <c r="D7" s="186" t="s">
        <v>194</v>
      </c>
      <c r="E7" s="190" t="s">
        <v>194</v>
      </c>
      <c r="F7" s="131" t="s">
        <v>87</v>
      </c>
      <c r="G7" s="141" t="e">
        <f ca="1">OFFSET('MAT-CM2'!E$6,$C$47,0)</f>
        <v>#N/A</v>
      </c>
      <c r="H7" s="132" t="e">
        <f t="shared" ref="H7:H14" ca="1" si="0">IF(G7=1,"Acquis",IF(G7="A","Absence","En cours"))</f>
        <v>#N/A</v>
      </c>
      <c r="I7" s="67"/>
      <c r="J7" s="67"/>
    </row>
    <row r="8" spans="1:10" ht="12" customHeight="1" x14ac:dyDescent="0.2">
      <c r="A8" s="371"/>
      <c r="B8" s="373"/>
      <c r="C8" s="334"/>
      <c r="D8" s="186" t="s">
        <v>195</v>
      </c>
      <c r="E8" s="190" t="s">
        <v>195</v>
      </c>
      <c r="F8" s="131" t="s">
        <v>88</v>
      </c>
      <c r="G8" s="141" t="e">
        <f ca="1">OFFSET('MAT-CM2'!F$6,$C$47,0)</f>
        <v>#N/A</v>
      </c>
      <c r="H8" s="132" t="e">
        <f t="shared" ca="1" si="0"/>
        <v>#N/A</v>
      </c>
    </row>
    <row r="9" spans="1:10" ht="36" customHeight="1" x14ac:dyDescent="0.2">
      <c r="A9" s="371"/>
      <c r="B9" s="373"/>
      <c r="C9" s="186" t="s">
        <v>196</v>
      </c>
      <c r="D9" s="185" t="s">
        <v>196</v>
      </c>
      <c r="E9" s="187" t="s">
        <v>196</v>
      </c>
      <c r="F9" s="131" t="s">
        <v>89</v>
      </c>
      <c r="G9" s="141" t="e">
        <f ca="1">OFFSET('MAT-CM2'!G$6,$C$47,0)</f>
        <v>#N/A</v>
      </c>
      <c r="H9" s="132" t="e">
        <f t="shared" ca="1" si="0"/>
        <v>#N/A</v>
      </c>
      <c r="I9" s="67"/>
      <c r="J9" s="67"/>
    </row>
    <row r="10" spans="1:10" ht="23.25" customHeight="1" x14ac:dyDescent="0.2">
      <c r="A10" s="371"/>
      <c r="B10" s="373"/>
      <c r="C10" s="186" t="s">
        <v>241</v>
      </c>
      <c r="D10" s="192" t="s">
        <v>198</v>
      </c>
      <c r="E10" s="192" t="s">
        <v>198</v>
      </c>
      <c r="F10" s="131" t="s">
        <v>90</v>
      </c>
      <c r="G10" s="141" t="e">
        <f ca="1">OFFSET('MAT-CM2'!H$6,$C$47,0)</f>
        <v>#N/A</v>
      </c>
      <c r="H10" s="132" t="e">
        <f t="shared" ca="1" si="0"/>
        <v>#N/A</v>
      </c>
      <c r="I10" s="67"/>
      <c r="J10" s="67"/>
    </row>
    <row r="11" spans="1:10" ht="13.5" customHeight="1" x14ac:dyDescent="0.2">
      <c r="A11" s="371"/>
      <c r="B11" s="373"/>
      <c r="C11" s="333" t="s">
        <v>240</v>
      </c>
      <c r="D11" s="353" t="s">
        <v>203</v>
      </c>
      <c r="E11" s="195" t="s">
        <v>199</v>
      </c>
      <c r="F11" s="131" t="s">
        <v>91</v>
      </c>
      <c r="G11" s="141" t="e">
        <f ca="1">OFFSET('MAT-CM2'!I$6,$C$47,0)</f>
        <v>#N/A</v>
      </c>
      <c r="H11" s="132" t="e">
        <f t="shared" ca="1" si="0"/>
        <v>#N/A</v>
      </c>
      <c r="I11" s="67"/>
      <c r="J11" s="67"/>
    </row>
    <row r="12" spans="1:10" s="66" customFormat="1" ht="14.25" customHeight="1" x14ac:dyDescent="0.2">
      <c r="A12" s="371"/>
      <c r="B12" s="373"/>
      <c r="C12" s="338"/>
      <c r="D12" s="370"/>
      <c r="E12" s="186" t="s">
        <v>200</v>
      </c>
      <c r="F12" s="131" t="s">
        <v>92</v>
      </c>
      <c r="G12" s="141" t="e">
        <f ca="1">OFFSET('MAT-CM2'!J$6,$C$47,0)</f>
        <v>#N/A</v>
      </c>
      <c r="H12" s="132" t="e">
        <f t="shared" ca="1" si="0"/>
        <v>#N/A</v>
      </c>
      <c r="I12" s="65"/>
      <c r="J12" s="65"/>
    </row>
    <row r="13" spans="1:10" ht="12" customHeight="1" x14ac:dyDescent="0.2">
      <c r="A13" s="371"/>
      <c r="B13" s="373"/>
      <c r="C13" s="338"/>
      <c r="D13" s="370"/>
      <c r="E13" s="192" t="s">
        <v>201</v>
      </c>
      <c r="F13" s="131" t="s">
        <v>93</v>
      </c>
      <c r="G13" s="141" t="e">
        <f ca="1">OFFSET('MAT-CM2'!K$6,$C$47,0)</f>
        <v>#N/A</v>
      </c>
      <c r="H13" s="132" t="e">
        <f t="shared" ca="1" si="0"/>
        <v>#N/A</v>
      </c>
      <c r="I13" s="67"/>
      <c r="J13" s="67"/>
    </row>
    <row r="14" spans="1:10" ht="12" customHeight="1" x14ac:dyDescent="0.2">
      <c r="A14" s="371"/>
      <c r="B14" s="373"/>
      <c r="C14" s="334"/>
      <c r="D14" s="354"/>
      <c r="E14" s="192" t="s">
        <v>202</v>
      </c>
      <c r="F14" s="131" t="s">
        <v>94</v>
      </c>
      <c r="G14" s="141" t="e">
        <f ca="1">OFFSET('MAT-CM2'!L$6,$C$47,0)</f>
        <v>#N/A</v>
      </c>
      <c r="H14" s="132" t="e">
        <f t="shared" ca="1" si="0"/>
        <v>#N/A</v>
      </c>
    </row>
    <row r="15" spans="1:10" ht="12" customHeight="1" x14ac:dyDescent="0.2">
      <c r="A15" s="371"/>
      <c r="B15" s="373"/>
      <c r="C15" s="335" t="s">
        <v>243</v>
      </c>
      <c r="D15" s="186" t="s">
        <v>204</v>
      </c>
      <c r="E15" s="192" t="s">
        <v>204</v>
      </c>
      <c r="F15" s="131" t="s">
        <v>95</v>
      </c>
      <c r="G15" s="141" t="e">
        <f ca="1">OFFSET('MAT-CM2'!M$6,$C$47,0)</f>
        <v>#N/A</v>
      </c>
      <c r="H15" s="132" t="e">
        <f ca="1">IF(G15=1,"Acquis",IF(G15="A","Absence","En cours"))</f>
        <v>#N/A</v>
      </c>
      <c r="I15" s="67"/>
      <c r="J15" s="67"/>
    </row>
    <row r="16" spans="1:10" ht="12" customHeight="1" x14ac:dyDescent="0.2">
      <c r="A16" s="130"/>
      <c r="B16" s="374"/>
      <c r="C16" s="336"/>
      <c r="D16" s="186" t="s">
        <v>205</v>
      </c>
      <c r="E16" s="192" t="s">
        <v>205</v>
      </c>
      <c r="F16" s="131" t="s">
        <v>96</v>
      </c>
      <c r="G16" s="141" t="e">
        <f ca="1">OFFSET('MAT-CM2'!N$6,$C$47,0)</f>
        <v>#N/A</v>
      </c>
      <c r="H16" s="132" t="e">
        <f ca="1">IF(G16=1,"Acquis",IF(G16="A","Absence","En cours"))</f>
        <v>#N/A</v>
      </c>
      <c r="I16" s="67"/>
      <c r="J16" s="67"/>
    </row>
    <row r="17" spans="1:10" ht="12" customHeight="1" x14ac:dyDescent="0.2">
      <c r="A17" s="130"/>
      <c r="B17" s="374"/>
      <c r="C17" s="333" t="s">
        <v>242</v>
      </c>
      <c r="D17" s="376" t="s">
        <v>208</v>
      </c>
      <c r="E17" s="191" t="s">
        <v>206</v>
      </c>
      <c r="F17" s="131" t="s">
        <v>97</v>
      </c>
      <c r="G17" s="141" t="e">
        <f ca="1">OFFSET('MAT-CM2'!O$6,$C$47,0)</f>
        <v>#N/A</v>
      </c>
      <c r="H17" s="132" t="e">
        <f ca="1">IF(G17=1,"Acquis",IF(G17="A","Absence","En cours"))</f>
        <v>#N/A</v>
      </c>
      <c r="I17" s="67"/>
      <c r="J17" s="67"/>
    </row>
    <row r="18" spans="1:10" ht="12" customHeight="1" x14ac:dyDescent="0.2">
      <c r="A18" s="130"/>
      <c r="B18" s="375"/>
      <c r="C18" s="334"/>
      <c r="D18" s="377"/>
      <c r="E18" s="192" t="s">
        <v>207</v>
      </c>
      <c r="F18" s="131" t="s">
        <v>98</v>
      </c>
      <c r="G18" s="141" t="e">
        <f ca="1">OFFSET('MAT-CM2'!P$6,$C$47,0)</f>
        <v>#N/A</v>
      </c>
      <c r="H18" s="132" t="e">
        <f ca="1">IF(G18=1,"Acquis",IF(G18="A","Absence","En cours"))</f>
        <v>#N/A</v>
      </c>
      <c r="I18" s="67"/>
      <c r="J18" s="67"/>
    </row>
    <row r="19" spans="1:10" s="69" customFormat="1" ht="12" customHeight="1" x14ac:dyDescent="0.2">
      <c r="A19" s="107"/>
      <c r="B19" s="349"/>
      <c r="C19" s="350"/>
      <c r="D19" s="351" t="s">
        <v>123</v>
      </c>
      <c r="E19" s="351"/>
      <c r="F19" s="133">
        <f ca="1">COUNTIF(G6:G18,1)</f>
        <v>0</v>
      </c>
      <c r="G19" s="142"/>
      <c r="H19" s="134" t="s">
        <v>46</v>
      </c>
      <c r="I19" s="68"/>
      <c r="J19" s="68"/>
    </row>
    <row r="20" spans="1:10" ht="33.75" customHeight="1" x14ac:dyDescent="0.2">
      <c r="A20" s="379"/>
      <c r="B20" s="345" t="s">
        <v>100</v>
      </c>
      <c r="C20" s="192" t="s">
        <v>246</v>
      </c>
      <c r="D20" s="185" t="s">
        <v>209</v>
      </c>
      <c r="E20" s="185" t="s">
        <v>209</v>
      </c>
      <c r="F20" s="135" t="s">
        <v>103</v>
      </c>
      <c r="G20" s="143" t="e">
        <f ca="1">OFFSET('MAT-CM2'!Q$6,$C$47,0)</f>
        <v>#N/A</v>
      </c>
      <c r="H20" s="132" t="e">
        <f ca="1">IF(G20=1,"Acquis",IF(G20="A","Absence","En cours"))</f>
        <v>#N/A</v>
      </c>
      <c r="I20" s="67"/>
      <c r="J20" s="67"/>
    </row>
    <row r="21" spans="1:10" s="66" customFormat="1" ht="22.5" customHeight="1" x14ac:dyDescent="0.2">
      <c r="A21" s="379"/>
      <c r="B21" s="345"/>
      <c r="C21" s="333" t="s">
        <v>247</v>
      </c>
      <c r="D21" s="186" t="s">
        <v>210</v>
      </c>
      <c r="E21" s="186" t="s">
        <v>210</v>
      </c>
      <c r="F21" s="135" t="s">
        <v>104</v>
      </c>
      <c r="G21" s="143" t="e">
        <f ca="1">OFFSET('MAT-CM2'!R$6,$C$47,0)</f>
        <v>#N/A</v>
      </c>
      <c r="H21" s="132" t="e">
        <f t="shared" ref="H21:H43" ca="1" si="1">IF(G21=1,"Acquis",IF(G21="A","Absence","En cours"))</f>
        <v>#N/A</v>
      </c>
      <c r="I21" s="65"/>
      <c r="J21" s="65"/>
    </row>
    <row r="22" spans="1:10" ht="16.5" customHeight="1" x14ac:dyDescent="0.2">
      <c r="A22" s="379"/>
      <c r="B22" s="345"/>
      <c r="C22" s="337"/>
      <c r="D22" s="185" t="s">
        <v>211</v>
      </c>
      <c r="E22" s="185" t="s">
        <v>211</v>
      </c>
      <c r="F22" s="135" t="s">
        <v>105</v>
      </c>
      <c r="G22" s="143" t="e">
        <f ca="1">OFFSET('MAT-CM2'!S$6,$C$47,0)</f>
        <v>#N/A</v>
      </c>
      <c r="H22" s="132" t="e">
        <f t="shared" ca="1" si="1"/>
        <v>#N/A</v>
      </c>
      <c r="I22" s="67"/>
      <c r="J22" s="67"/>
    </row>
    <row r="23" spans="1:10" ht="14.25" customHeight="1" x14ac:dyDescent="0.2">
      <c r="A23" s="379"/>
      <c r="B23" s="345"/>
      <c r="C23" s="333" t="s">
        <v>245</v>
      </c>
      <c r="D23" s="333" t="s">
        <v>212</v>
      </c>
      <c r="E23" s="194" t="s">
        <v>214</v>
      </c>
      <c r="F23" s="135" t="s">
        <v>106</v>
      </c>
      <c r="G23" s="143" t="e">
        <f ca="1">OFFSET('MAT-CM2'!T$6,$C$47,0)</f>
        <v>#N/A</v>
      </c>
      <c r="H23" s="132" t="e">
        <f t="shared" ca="1" si="1"/>
        <v>#N/A</v>
      </c>
    </row>
    <row r="24" spans="1:10" ht="12" customHeight="1" x14ac:dyDescent="0.2">
      <c r="A24" s="379"/>
      <c r="B24" s="345"/>
      <c r="C24" s="334"/>
      <c r="D24" s="334"/>
      <c r="E24" s="184" t="s">
        <v>213</v>
      </c>
      <c r="F24" s="135" t="s">
        <v>107</v>
      </c>
      <c r="G24" s="143" t="e">
        <f ca="1">OFFSET('MAT-CM2'!U$6,$C$47,0)</f>
        <v>#N/A</v>
      </c>
      <c r="H24" s="132" t="e">
        <f t="shared" ca="1" si="1"/>
        <v>#N/A</v>
      </c>
    </row>
    <row r="25" spans="1:10" ht="23.25" customHeight="1" x14ac:dyDescent="0.2">
      <c r="A25" s="379"/>
      <c r="B25" s="345"/>
      <c r="C25" s="333" t="s">
        <v>248</v>
      </c>
      <c r="D25" s="186" t="s">
        <v>215</v>
      </c>
      <c r="E25" s="193" t="s">
        <v>216</v>
      </c>
      <c r="F25" s="135" t="s">
        <v>108</v>
      </c>
      <c r="G25" s="143" t="e">
        <f ca="1">OFFSET('MAT-CM2'!V$6,$C$47,0)</f>
        <v>#N/A</v>
      </c>
      <c r="H25" s="132" t="e">
        <f t="shared" ca="1" si="1"/>
        <v>#N/A</v>
      </c>
    </row>
    <row r="26" spans="1:10" ht="12" customHeight="1" x14ac:dyDescent="0.2">
      <c r="A26" s="379"/>
      <c r="B26" s="346"/>
      <c r="C26" s="338"/>
      <c r="D26" s="186" t="s">
        <v>217</v>
      </c>
      <c r="E26" s="184" t="s">
        <v>217</v>
      </c>
      <c r="F26" s="135" t="s">
        <v>109</v>
      </c>
      <c r="G26" s="143" t="e">
        <f ca="1">OFFSET('MAT-CM2'!W$6,$C$47,0)</f>
        <v>#N/A</v>
      </c>
      <c r="H26" s="132" t="e">
        <f t="shared" ca="1" si="1"/>
        <v>#N/A</v>
      </c>
    </row>
    <row r="27" spans="1:10" ht="15.75" customHeight="1" x14ac:dyDescent="0.2">
      <c r="A27" s="379"/>
      <c r="B27" s="346"/>
      <c r="C27" s="334"/>
      <c r="D27" s="185" t="s">
        <v>218</v>
      </c>
      <c r="E27" s="185" t="s">
        <v>218</v>
      </c>
      <c r="F27" s="135" t="s">
        <v>53</v>
      </c>
      <c r="G27" s="143" t="e">
        <f ca="1">OFFSET('MAT-CM2'!X$6,$C$47,0)</f>
        <v>#N/A</v>
      </c>
      <c r="H27" s="132" t="e">
        <f t="shared" ca="1" si="1"/>
        <v>#N/A</v>
      </c>
    </row>
    <row r="28" spans="1:10" ht="12" customHeight="1" x14ac:dyDescent="0.2">
      <c r="A28" s="380"/>
      <c r="B28" s="361"/>
      <c r="C28" s="350"/>
      <c r="D28" s="351" t="s">
        <v>119</v>
      </c>
      <c r="E28" s="351"/>
      <c r="F28" s="136">
        <f ca="1">COUNTIF(G20:G27,1)</f>
        <v>0</v>
      </c>
      <c r="G28" s="142"/>
      <c r="H28" s="134" t="s">
        <v>46</v>
      </c>
    </row>
    <row r="29" spans="1:10" ht="24" customHeight="1" x14ac:dyDescent="0.2">
      <c r="A29" s="378"/>
      <c r="B29" s="359" t="s">
        <v>101</v>
      </c>
      <c r="C29" s="333" t="s">
        <v>251</v>
      </c>
      <c r="D29" s="185" t="s">
        <v>219</v>
      </c>
      <c r="E29" s="191" t="s">
        <v>220</v>
      </c>
      <c r="F29" s="137" t="s">
        <v>110</v>
      </c>
      <c r="G29" s="143" t="e">
        <f ca="1">OFFSET('MAT-CM2'!Y$6,$C$47,0)</f>
        <v>#N/A</v>
      </c>
      <c r="H29" s="132" t="e">
        <f t="shared" ca="1" si="1"/>
        <v>#N/A</v>
      </c>
    </row>
    <row r="30" spans="1:10" ht="17.25" customHeight="1" x14ac:dyDescent="0.2">
      <c r="A30" s="378"/>
      <c r="B30" s="360"/>
      <c r="C30" s="338"/>
      <c r="D30" s="353" t="s">
        <v>223</v>
      </c>
      <c r="E30" s="185" t="s">
        <v>221</v>
      </c>
      <c r="F30" s="137" t="s">
        <v>111</v>
      </c>
      <c r="G30" s="143" t="e">
        <f ca="1">OFFSET('MAT-CM2'!Z$6,$C$47,0)</f>
        <v>#N/A</v>
      </c>
      <c r="H30" s="132" t="e">
        <f t="shared" ca="1" si="1"/>
        <v>#N/A</v>
      </c>
    </row>
    <row r="31" spans="1:10" ht="17.25" customHeight="1" x14ac:dyDescent="0.2">
      <c r="A31" s="378"/>
      <c r="B31" s="360"/>
      <c r="C31" s="334"/>
      <c r="D31" s="354"/>
      <c r="E31" s="185" t="s">
        <v>222</v>
      </c>
      <c r="F31" s="137" t="s">
        <v>112</v>
      </c>
      <c r="G31" s="143" t="e">
        <f ca="1">OFFSET('MAT-CM2'!AA$6,$C$47,0)</f>
        <v>#N/A</v>
      </c>
      <c r="H31" s="132" t="e">
        <f t="shared" ca="1" si="1"/>
        <v>#N/A</v>
      </c>
    </row>
    <row r="32" spans="1:10" ht="25.5" customHeight="1" x14ac:dyDescent="0.2">
      <c r="A32" s="378"/>
      <c r="B32" s="360"/>
      <c r="C32" s="333" t="s">
        <v>250</v>
      </c>
      <c r="D32" s="185" t="s">
        <v>224</v>
      </c>
      <c r="E32" s="186" t="s">
        <v>225</v>
      </c>
      <c r="F32" s="137" t="s">
        <v>113</v>
      </c>
      <c r="G32" s="143" t="e">
        <f ca="1">OFFSET('MAT-CM2'!AB$6,$C$47,0)</f>
        <v>#N/A</v>
      </c>
      <c r="H32" s="132" t="e">
        <f t="shared" ca="1" si="1"/>
        <v>#N/A</v>
      </c>
    </row>
    <row r="33" spans="1:31" ht="24.75" customHeight="1" x14ac:dyDescent="0.2">
      <c r="A33" s="378"/>
      <c r="B33" s="360"/>
      <c r="C33" s="342"/>
      <c r="D33" s="185" t="s">
        <v>226</v>
      </c>
      <c r="E33" s="185" t="s">
        <v>226</v>
      </c>
      <c r="F33" s="137" t="s">
        <v>114</v>
      </c>
      <c r="G33" s="143" t="e">
        <f ca="1">OFFSET('MAT-CM2'!AC$6,$C$47,0)</f>
        <v>#N/A</v>
      </c>
      <c r="H33" s="132" t="e">
        <f t="shared" ca="1" si="1"/>
        <v>#N/A</v>
      </c>
    </row>
    <row r="34" spans="1:31" ht="12" customHeight="1" x14ac:dyDescent="0.2">
      <c r="A34" s="378"/>
      <c r="B34" s="360"/>
      <c r="C34" s="339" t="s">
        <v>228</v>
      </c>
      <c r="D34" s="353" t="s">
        <v>231</v>
      </c>
      <c r="E34" s="188" t="s">
        <v>227</v>
      </c>
      <c r="F34" s="137" t="s">
        <v>115</v>
      </c>
      <c r="G34" s="143" t="e">
        <f ca="1">OFFSET('MAT-CM2'!AD$6,$C$47,0)</f>
        <v>#N/A</v>
      </c>
      <c r="H34" s="132" t="e">
        <f t="shared" ca="1" si="1"/>
        <v>#N/A</v>
      </c>
    </row>
    <row r="35" spans="1:31" ht="12" customHeight="1" x14ac:dyDescent="0.2">
      <c r="A35" s="378"/>
      <c r="B35" s="360"/>
      <c r="C35" s="340"/>
      <c r="D35" s="370"/>
      <c r="E35" s="368" t="s">
        <v>228</v>
      </c>
      <c r="F35" s="137" t="s">
        <v>116</v>
      </c>
      <c r="G35" s="143" t="e">
        <f ca="1">OFFSET('MAT-CM2'!AE$6,$C$47,0)</f>
        <v>#N/A</v>
      </c>
      <c r="H35" s="132" t="e">
        <f t="shared" ca="1" si="1"/>
        <v>#N/A</v>
      </c>
    </row>
    <row r="36" spans="1:31" ht="12" customHeight="1" x14ac:dyDescent="0.2">
      <c r="A36" s="378"/>
      <c r="B36" s="360"/>
      <c r="C36" s="341"/>
      <c r="D36" s="354"/>
      <c r="E36" s="369"/>
      <c r="F36" s="137" t="s">
        <v>117</v>
      </c>
      <c r="G36" s="143" t="e">
        <f ca="1">OFFSET('MAT-CM2'!AF$6,$C$47,0)</f>
        <v>#N/A</v>
      </c>
      <c r="H36" s="132" t="e">
        <f t="shared" ca="1" si="1"/>
        <v>#N/A</v>
      </c>
    </row>
    <row r="37" spans="1:31" ht="23.25" customHeight="1" x14ac:dyDescent="0.2">
      <c r="A37" s="108"/>
      <c r="B37" s="360"/>
      <c r="C37" s="186" t="s">
        <v>249</v>
      </c>
      <c r="D37" s="186" t="s">
        <v>229</v>
      </c>
      <c r="E37" s="194" t="s">
        <v>230</v>
      </c>
      <c r="F37" s="137" t="s">
        <v>118</v>
      </c>
      <c r="G37" s="143" t="e">
        <f ca="1">OFFSET('MAT-CM2'!AG$6,$C$47,0)</f>
        <v>#N/A</v>
      </c>
      <c r="H37" s="132" t="e">
        <f t="shared" ca="1" si="1"/>
        <v>#N/A</v>
      </c>
    </row>
    <row r="38" spans="1:31" s="69" customFormat="1" ht="12" customHeight="1" x14ac:dyDescent="0.2">
      <c r="A38" s="109"/>
      <c r="B38" s="349"/>
      <c r="C38" s="350"/>
      <c r="D38" s="351" t="s">
        <v>120</v>
      </c>
      <c r="E38" s="351"/>
      <c r="F38" s="136">
        <f ca="1">COUNTIF(G29:G37,1)</f>
        <v>0</v>
      </c>
      <c r="G38" s="142"/>
      <c r="H38" s="134" t="s">
        <v>46</v>
      </c>
    </row>
    <row r="39" spans="1:31" s="69" customFormat="1" ht="25.5" customHeight="1" x14ac:dyDescent="0.2">
      <c r="A39" s="110"/>
      <c r="B39" s="355" t="s">
        <v>102</v>
      </c>
      <c r="C39" s="333" t="s">
        <v>244</v>
      </c>
      <c r="D39" s="353" t="s">
        <v>232</v>
      </c>
      <c r="E39" s="185" t="s">
        <v>238</v>
      </c>
      <c r="F39" s="135" t="s">
        <v>54</v>
      </c>
      <c r="G39" s="143" t="e">
        <f ca="1">OFFSET('MAT-CM2'!AH$6,$C$47,0)</f>
        <v>#N/A</v>
      </c>
      <c r="H39" s="132" t="e">
        <f t="shared" ca="1" si="1"/>
        <v>#N/A</v>
      </c>
    </row>
    <row r="40" spans="1:31" s="69" customFormat="1" ht="24" customHeight="1" x14ac:dyDescent="0.2">
      <c r="A40" s="110"/>
      <c r="B40" s="355"/>
      <c r="C40" s="334"/>
      <c r="D40" s="354"/>
      <c r="E40" s="185" t="s">
        <v>237</v>
      </c>
      <c r="F40" s="135" t="s">
        <v>55</v>
      </c>
      <c r="G40" s="143" t="e">
        <f ca="1">OFFSET('MAT-CM2'!AI$6,$C$47,0)</f>
        <v>#N/A</v>
      </c>
      <c r="H40" s="132" t="e">
        <f t="shared" ca="1" si="1"/>
        <v>#N/A</v>
      </c>
    </row>
    <row r="41" spans="1:31" s="69" customFormat="1" ht="17.25" customHeight="1" x14ac:dyDescent="0.2">
      <c r="A41" s="110"/>
      <c r="B41" s="355"/>
      <c r="C41" s="197" t="s">
        <v>253</v>
      </c>
      <c r="D41" s="186" t="s">
        <v>233</v>
      </c>
      <c r="E41" s="186" t="s">
        <v>233</v>
      </c>
      <c r="F41" s="135" t="s">
        <v>56</v>
      </c>
      <c r="G41" s="143" t="e">
        <f ca="1">OFFSET('MAT-CM2'!AJ$6,$C$47,0)</f>
        <v>#N/A</v>
      </c>
      <c r="H41" s="132" t="e">
        <f t="shared" ca="1" si="1"/>
        <v>#N/A</v>
      </c>
    </row>
    <row r="42" spans="1:31" s="69" customFormat="1" ht="15" customHeight="1" x14ac:dyDescent="0.2">
      <c r="A42" s="110"/>
      <c r="B42" s="355"/>
      <c r="C42" s="333" t="s">
        <v>252</v>
      </c>
      <c r="D42" s="353" t="s">
        <v>234</v>
      </c>
      <c r="E42" s="196" t="s">
        <v>235</v>
      </c>
      <c r="F42" s="135" t="s">
        <v>57</v>
      </c>
      <c r="G42" s="143" t="e">
        <f ca="1">OFFSET('MAT-CM2'!AK$6,$C$47,0)</f>
        <v>#N/A</v>
      </c>
      <c r="H42" s="132" t="e">
        <f t="shared" ca="1" si="1"/>
        <v>#N/A</v>
      </c>
    </row>
    <row r="43" spans="1:31" s="69" customFormat="1" ht="15.75" customHeight="1" x14ac:dyDescent="0.2">
      <c r="A43" s="110"/>
      <c r="B43" s="355"/>
      <c r="C43" s="334"/>
      <c r="D43" s="354"/>
      <c r="E43" s="188" t="s">
        <v>236</v>
      </c>
      <c r="F43" s="135" t="s">
        <v>58</v>
      </c>
      <c r="G43" s="143" t="e">
        <f ca="1">OFFSET('MAT-CM2'!AL$6,$C$47,0)</f>
        <v>#N/A</v>
      </c>
      <c r="H43" s="132" t="e">
        <f t="shared" ca="1" si="1"/>
        <v>#N/A</v>
      </c>
    </row>
    <row r="44" spans="1:31" s="69" customFormat="1" ht="12" customHeight="1" x14ac:dyDescent="0.2">
      <c r="A44" s="110"/>
      <c r="B44" s="352"/>
      <c r="C44" s="352"/>
      <c r="D44" s="356" t="s">
        <v>121</v>
      </c>
      <c r="E44" s="356"/>
      <c r="F44" s="136">
        <f ca="1">COUNTIF(G39:G43,1)</f>
        <v>0</v>
      </c>
      <c r="G44" s="142"/>
      <c r="H44" s="134" t="s">
        <v>46</v>
      </c>
    </row>
    <row r="45" spans="1:31" s="69" customFormat="1" ht="12" customHeight="1" x14ac:dyDescent="0.2">
      <c r="A45" s="111"/>
      <c r="B45" s="347"/>
      <c r="C45" s="347"/>
      <c r="D45" s="348" t="s">
        <v>122</v>
      </c>
      <c r="E45" s="348"/>
      <c r="F45" s="138">
        <f ca="1">F19+F28+F38+F44</f>
        <v>0</v>
      </c>
      <c r="G45" s="144"/>
      <c r="H45" s="139" t="s">
        <v>46</v>
      </c>
    </row>
    <row r="46" spans="1:31" s="72" customFormat="1" ht="52.5" customHeight="1" x14ac:dyDescent="0.2">
      <c r="A46" s="70"/>
      <c r="B46" s="70"/>
      <c r="C46" s="70"/>
      <c r="D46" s="70"/>
      <c r="E46" s="70"/>
      <c r="F46" s="71"/>
      <c r="G46" s="145"/>
      <c r="H46" s="70"/>
    </row>
    <row r="47" spans="1:31" s="77" customFormat="1" ht="12.75" hidden="1" customHeight="1" x14ac:dyDescent="0.2">
      <c r="A47" s="73"/>
      <c r="B47" s="74" t="s">
        <v>10</v>
      </c>
      <c r="C47" s="75" t="e">
        <f>MATCH(D4,'MAT-CM2'!B6:B40,0)-1</f>
        <v>#N/A</v>
      </c>
      <c r="D47" s="76"/>
      <c r="E47" s="76"/>
      <c r="G47" s="146"/>
      <c r="AE47" s="78"/>
    </row>
    <row r="48" spans="1:31" s="69" customFormat="1" ht="12.75" hidden="1" customHeight="1" x14ac:dyDescent="0.2">
      <c r="A48" s="79">
        <v>1</v>
      </c>
      <c r="B48" s="80" t="str">
        <f>IF('MAT-CM2'!B6&lt;&gt;"",'MAT-CM2'!B6,"")</f>
        <v/>
      </c>
      <c r="C48" s="68"/>
      <c r="D48" s="68"/>
      <c r="E48" s="68"/>
      <c r="F48" s="68"/>
      <c r="G48" s="147"/>
      <c r="H48" s="68"/>
      <c r="AE48" s="78"/>
    </row>
    <row r="49" spans="1:31" s="69" customFormat="1" ht="12.75" hidden="1" customHeight="1" x14ac:dyDescent="0.2">
      <c r="A49" s="79">
        <v>2</v>
      </c>
      <c r="B49" s="80" t="str">
        <f>IF('MAT-CM2'!B7&lt;&gt;"",'MAT-CM2'!B7,"")</f>
        <v/>
      </c>
      <c r="C49" s="68"/>
      <c r="D49" s="68"/>
      <c r="E49" s="68"/>
      <c r="F49" s="68"/>
      <c r="G49" s="147"/>
      <c r="H49" s="68"/>
      <c r="AE49" s="78"/>
    </row>
    <row r="50" spans="1:31" s="69" customFormat="1" ht="12.75" hidden="1" customHeight="1" x14ac:dyDescent="0.2">
      <c r="A50" s="79">
        <v>3</v>
      </c>
      <c r="B50" s="80" t="str">
        <f>IF('MAT-CM2'!B8&lt;&gt;"",'MAT-CM2'!B8,"")</f>
        <v/>
      </c>
      <c r="C50" s="68"/>
      <c r="D50" s="68"/>
      <c r="E50" s="68"/>
      <c r="F50" s="68"/>
      <c r="G50" s="147"/>
      <c r="H50" s="68"/>
      <c r="AE50" s="78"/>
    </row>
    <row r="51" spans="1:31" s="69" customFormat="1" ht="12.75" hidden="1" customHeight="1" x14ac:dyDescent="0.2">
      <c r="A51" s="79">
        <v>4</v>
      </c>
      <c r="B51" s="80" t="str">
        <f>IF('MAT-CM2'!B9&lt;&gt;"",'MAT-CM2'!B9,"")</f>
        <v/>
      </c>
      <c r="C51" s="68"/>
      <c r="D51" s="68"/>
      <c r="E51" s="68"/>
      <c r="F51" s="68"/>
      <c r="G51" s="147"/>
      <c r="H51" s="68"/>
      <c r="AE51" s="78"/>
    </row>
    <row r="52" spans="1:31" s="69" customFormat="1" ht="12.75" hidden="1" customHeight="1" x14ac:dyDescent="0.2">
      <c r="A52" s="79">
        <v>5</v>
      </c>
      <c r="B52" s="80" t="str">
        <f>IF('MAT-CM2'!B10&lt;&gt;"",'MAT-CM2'!B10,"")</f>
        <v/>
      </c>
      <c r="C52" s="68"/>
      <c r="D52" s="68"/>
      <c r="E52" s="68"/>
      <c r="F52" s="68"/>
      <c r="G52" s="147"/>
      <c r="H52" s="68"/>
      <c r="AE52" s="78"/>
    </row>
    <row r="53" spans="1:31" s="69" customFormat="1" ht="12.75" hidden="1" customHeight="1" x14ac:dyDescent="0.2">
      <c r="A53" s="79">
        <v>6</v>
      </c>
      <c r="B53" s="80" t="str">
        <f>IF('MAT-CM2'!B11&lt;&gt;"",'MAT-CM2'!B11,"")</f>
        <v/>
      </c>
      <c r="C53" s="68"/>
      <c r="D53" s="68"/>
      <c r="E53" s="68"/>
      <c r="F53" s="68"/>
      <c r="G53" s="147"/>
      <c r="H53" s="68"/>
      <c r="AE53" s="78"/>
    </row>
    <row r="54" spans="1:31" s="69" customFormat="1" ht="12.75" hidden="1" customHeight="1" x14ac:dyDescent="0.2">
      <c r="A54" s="79">
        <v>7</v>
      </c>
      <c r="B54" s="80" t="str">
        <f>IF('MAT-CM2'!B12&lt;&gt;"",'MAT-CM2'!B12,"")</f>
        <v/>
      </c>
      <c r="C54" s="68"/>
      <c r="D54" s="68"/>
      <c r="E54" s="68"/>
      <c r="F54" s="68"/>
      <c r="G54" s="147"/>
      <c r="H54" s="68"/>
      <c r="AE54" s="78"/>
    </row>
    <row r="55" spans="1:31" s="69" customFormat="1" ht="12.75" hidden="1" customHeight="1" x14ac:dyDescent="0.2">
      <c r="A55" s="79">
        <v>8</v>
      </c>
      <c r="B55" s="80" t="str">
        <f>IF('MAT-CM2'!B13&lt;&gt;"",'MAT-CM2'!B13,"")</f>
        <v/>
      </c>
      <c r="C55" s="68"/>
      <c r="D55" s="68"/>
      <c r="E55" s="68"/>
      <c r="F55" s="68"/>
      <c r="G55" s="147"/>
      <c r="H55" s="68"/>
      <c r="AE55" s="78"/>
    </row>
    <row r="56" spans="1:31" s="69" customFormat="1" ht="12.75" hidden="1" customHeight="1" x14ac:dyDescent="0.2">
      <c r="A56" s="79">
        <v>9</v>
      </c>
      <c r="B56" s="80" t="str">
        <f>IF('MAT-CM2'!B14&lt;&gt;"",'MAT-CM2'!B14,"")</f>
        <v/>
      </c>
      <c r="C56" s="68"/>
      <c r="D56" s="68"/>
      <c r="E56" s="68"/>
      <c r="F56" s="68"/>
      <c r="G56" s="147"/>
      <c r="H56" s="68"/>
      <c r="AE56" s="78"/>
    </row>
    <row r="57" spans="1:31" s="69" customFormat="1" ht="12.75" hidden="1" customHeight="1" x14ac:dyDescent="0.2">
      <c r="A57" s="79">
        <v>10</v>
      </c>
      <c r="B57" s="80" t="str">
        <f>IF('MAT-CM2'!B15&lt;&gt;"",'MAT-CM2'!B15,"")</f>
        <v/>
      </c>
      <c r="C57" s="68"/>
      <c r="D57" s="68"/>
      <c r="E57" s="68"/>
      <c r="F57" s="68"/>
      <c r="G57" s="147"/>
      <c r="H57" s="68"/>
      <c r="AE57" s="78"/>
    </row>
    <row r="58" spans="1:31" s="69" customFormat="1" ht="12.75" hidden="1" customHeight="1" x14ac:dyDescent="0.2">
      <c r="A58" s="79">
        <v>11</v>
      </c>
      <c r="B58" s="80" t="str">
        <f>IF('MAT-CM2'!B16&lt;&gt;"",'MAT-CM2'!B16,"")</f>
        <v/>
      </c>
      <c r="C58" s="68"/>
      <c r="D58" s="68"/>
      <c r="E58" s="68"/>
      <c r="F58" s="68"/>
      <c r="G58" s="147"/>
      <c r="H58" s="68"/>
      <c r="AE58" s="78"/>
    </row>
    <row r="59" spans="1:31" s="69" customFormat="1" ht="12.75" hidden="1" customHeight="1" x14ac:dyDescent="0.2">
      <c r="A59" s="79">
        <v>12</v>
      </c>
      <c r="B59" s="80" t="str">
        <f>IF('MAT-CM2'!B17&lt;&gt;"",'MAT-CM2'!B17,"")</f>
        <v/>
      </c>
      <c r="C59" s="68"/>
      <c r="D59" s="68"/>
      <c r="E59" s="68"/>
      <c r="F59" s="68"/>
      <c r="G59" s="147"/>
      <c r="H59" s="68"/>
      <c r="AE59" s="78"/>
    </row>
    <row r="60" spans="1:31" s="69" customFormat="1" ht="12.75" hidden="1" customHeight="1" x14ac:dyDescent="0.2">
      <c r="A60" s="79">
        <v>13</v>
      </c>
      <c r="B60" s="80" t="str">
        <f>IF('MAT-CM2'!B18&lt;&gt;"",'MAT-CM2'!B18,"")</f>
        <v/>
      </c>
      <c r="C60" s="68"/>
      <c r="D60" s="68"/>
      <c r="E60" s="68"/>
      <c r="F60" s="68"/>
      <c r="G60" s="147"/>
      <c r="H60" s="68"/>
      <c r="AE60" s="78"/>
    </row>
    <row r="61" spans="1:31" s="69" customFormat="1" ht="12.75" hidden="1" customHeight="1" x14ac:dyDescent="0.2">
      <c r="A61" s="79">
        <v>14</v>
      </c>
      <c r="B61" s="80" t="str">
        <f>IF('MAT-CM2'!B19&lt;&gt;"",'MAT-CM2'!B19,"")</f>
        <v/>
      </c>
      <c r="C61" s="68"/>
      <c r="D61" s="68"/>
      <c r="E61" s="68"/>
      <c r="F61" s="68"/>
      <c r="G61" s="147"/>
      <c r="H61" s="68"/>
      <c r="AE61" s="78"/>
    </row>
    <row r="62" spans="1:31" s="69" customFormat="1" ht="12.75" hidden="1" customHeight="1" x14ac:dyDescent="0.2">
      <c r="A62" s="79">
        <v>15</v>
      </c>
      <c r="B62" s="80" t="str">
        <f>IF('MAT-CM2'!B20&lt;&gt;"",'MAT-CM2'!B20,"")</f>
        <v/>
      </c>
      <c r="C62" s="68"/>
      <c r="D62" s="68"/>
      <c r="E62" s="68"/>
      <c r="F62" s="68"/>
      <c r="G62" s="147"/>
      <c r="H62" s="68"/>
      <c r="AE62" s="78"/>
    </row>
    <row r="63" spans="1:31" s="69" customFormat="1" ht="12.75" hidden="1" customHeight="1" x14ac:dyDescent="0.2">
      <c r="A63" s="79">
        <v>16</v>
      </c>
      <c r="B63" s="80" t="str">
        <f>IF('MAT-CM2'!B21&lt;&gt;"",'MAT-CM2'!B21,"")</f>
        <v/>
      </c>
      <c r="C63" s="68"/>
      <c r="D63" s="68"/>
      <c r="E63" s="68"/>
      <c r="F63" s="68"/>
      <c r="G63" s="147"/>
      <c r="H63" s="68"/>
      <c r="AE63" s="78"/>
    </row>
    <row r="64" spans="1:31" s="69" customFormat="1" ht="12.75" hidden="1" customHeight="1" x14ac:dyDescent="0.2">
      <c r="A64" s="79">
        <v>17</v>
      </c>
      <c r="B64" s="80" t="str">
        <f>IF('MAT-CM2'!B22&lt;&gt;"",'MAT-CM2'!B22,"")</f>
        <v/>
      </c>
      <c r="C64" s="68"/>
      <c r="D64" s="68"/>
      <c r="E64" s="68"/>
      <c r="F64" s="68"/>
      <c r="G64" s="147"/>
      <c r="H64" s="68"/>
      <c r="AE64" s="78"/>
    </row>
    <row r="65" spans="1:31" s="69" customFormat="1" ht="12.75" hidden="1" customHeight="1" x14ac:dyDescent="0.2">
      <c r="A65" s="79">
        <v>18</v>
      </c>
      <c r="B65" s="80" t="str">
        <f>IF('MAT-CM2'!B23&lt;&gt;"",'MAT-CM2'!B23,"")</f>
        <v/>
      </c>
      <c r="C65" s="68"/>
      <c r="D65" s="68"/>
      <c r="E65" s="68"/>
      <c r="F65" s="68"/>
      <c r="G65" s="147"/>
      <c r="H65" s="68"/>
      <c r="AE65" s="78"/>
    </row>
    <row r="66" spans="1:31" s="69" customFormat="1" ht="12.75" hidden="1" customHeight="1" x14ac:dyDescent="0.2">
      <c r="A66" s="79">
        <v>19</v>
      </c>
      <c r="B66" s="80" t="str">
        <f>IF('MAT-CM2'!B24&lt;&gt;"",'MAT-CM2'!B24,"")</f>
        <v/>
      </c>
      <c r="C66" s="68"/>
      <c r="D66" s="68"/>
      <c r="E66" s="68"/>
      <c r="F66" s="68"/>
      <c r="G66" s="147"/>
      <c r="H66" s="68"/>
      <c r="AE66" s="78"/>
    </row>
    <row r="67" spans="1:31" s="69" customFormat="1" ht="12.75" hidden="1" customHeight="1" x14ac:dyDescent="0.2">
      <c r="A67" s="79">
        <v>20</v>
      </c>
      <c r="B67" s="80" t="str">
        <f>IF('MAT-CM2'!B25&lt;&gt;"",'MAT-CM2'!B25,"")</f>
        <v/>
      </c>
      <c r="C67" s="68"/>
      <c r="D67" s="68"/>
      <c r="E67" s="68"/>
      <c r="F67" s="68"/>
      <c r="G67" s="147"/>
      <c r="H67" s="68"/>
      <c r="AE67" s="78"/>
    </row>
    <row r="68" spans="1:31" s="69" customFormat="1" ht="12.75" hidden="1" customHeight="1" x14ac:dyDescent="0.2">
      <c r="A68" s="79">
        <v>21</v>
      </c>
      <c r="B68" s="80" t="str">
        <f>IF('MAT-CM2'!B26&lt;&gt;"",'MAT-CM2'!B26,"")</f>
        <v/>
      </c>
      <c r="C68" s="68"/>
      <c r="D68" s="68"/>
      <c r="E68" s="68"/>
      <c r="F68" s="68"/>
      <c r="G68" s="147"/>
      <c r="H68" s="68"/>
      <c r="AE68" s="78"/>
    </row>
    <row r="69" spans="1:31" s="69" customFormat="1" ht="12.75" hidden="1" customHeight="1" x14ac:dyDescent="0.2">
      <c r="A69" s="79">
        <v>22</v>
      </c>
      <c r="B69" s="80" t="str">
        <f>IF('MAT-CM2'!B27&lt;&gt;"",'MAT-CM2'!B27,"")</f>
        <v/>
      </c>
      <c r="C69" s="68"/>
      <c r="D69" s="68"/>
      <c r="E69" s="68"/>
      <c r="F69" s="68"/>
      <c r="G69" s="147"/>
      <c r="H69" s="68"/>
      <c r="AE69" s="78"/>
    </row>
    <row r="70" spans="1:31" s="69" customFormat="1" ht="12.75" hidden="1" customHeight="1" x14ac:dyDescent="0.2">
      <c r="A70" s="79">
        <v>23</v>
      </c>
      <c r="B70" s="80" t="str">
        <f>IF('MAT-CM2'!B28&lt;&gt;"",'MAT-CM2'!B28,"")</f>
        <v/>
      </c>
      <c r="C70" s="68"/>
      <c r="D70" s="68"/>
      <c r="E70" s="68"/>
      <c r="F70" s="68"/>
      <c r="G70" s="147"/>
      <c r="H70" s="68"/>
      <c r="AE70" s="78"/>
    </row>
    <row r="71" spans="1:31" s="69" customFormat="1" ht="12.75" hidden="1" customHeight="1" x14ac:dyDescent="0.2">
      <c r="A71" s="79">
        <v>24</v>
      </c>
      <c r="B71" s="80" t="str">
        <f>IF('MAT-CM2'!B29&lt;&gt;"",'MAT-CM2'!B29,"")</f>
        <v/>
      </c>
      <c r="C71" s="68"/>
      <c r="D71" s="68"/>
      <c r="E71" s="68"/>
      <c r="F71" s="68"/>
      <c r="G71" s="147"/>
      <c r="H71" s="68"/>
      <c r="AE71" s="78"/>
    </row>
    <row r="72" spans="1:31" s="69" customFormat="1" ht="12.75" hidden="1" customHeight="1" x14ac:dyDescent="0.2">
      <c r="A72" s="79">
        <v>25</v>
      </c>
      <c r="B72" s="80" t="str">
        <f>IF('MAT-CM2'!B30&lt;&gt;"",'MAT-CM2'!B30,"")</f>
        <v/>
      </c>
      <c r="C72" s="68"/>
      <c r="D72" s="68"/>
      <c r="E72" s="68"/>
      <c r="F72" s="68"/>
      <c r="G72" s="147"/>
      <c r="H72" s="68"/>
      <c r="AE72" s="78"/>
    </row>
    <row r="73" spans="1:31" s="69" customFormat="1" ht="12.75" hidden="1" customHeight="1" x14ac:dyDescent="0.2">
      <c r="A73" s="79">
        <v>26</v>
      </c>
      <c r="B73" s="80" t="str">
        <f>IF('MAT-CM2'!B31&lt;&gt;"",'MAT-CM2'!B31,"")</f>
        <v/>
      </c>
      <c r="C73" s="68"/>
      <c r="D73" s="68"/>
      <c r="E73" s="68"/>
      <c r="F73" s="68"/>
      <c r="G73" s="147"/>
      <c r="H73" s="68"/>
      <c r="AE73" s="78"/>
    </row>
    <row r="74" spans="1:31" s="69" customFormat="1" ht="12.75" hidden="1" customHeight="1" x14ac:dyDescent="0.2">
      <c r="A74" s="79">
        <v>27</v>
      </c>
      <c r="B74" s="80" t="str">
        <f>IF('MAT-CM2'!B32&lt;&gt;"",'MAT-CM2'!B32,"")</f>
        <v/>
      </c>
      <c r="C74" s="68"/>
      <c r="D74" s="68"/>
      <c r="E74" s="68"/>
      <c r="F74" s="68"/>
      <c r="G74" s="147"/>
      <c r="H74" s="68"/>
      <c r="AE74" s="78"/>
    </row>
    <row r="75" spans="1:31" s="69" customFormat="1" ht="12.75" hidden="1" customHeight="1" x14ac:dyDescent="0.2">
      <c r="A75" s="79">
        <v>28</v>
      </c>
      <c r="B75" s="80" t="str">
        <f>IF('MAT-CM2'!B33&lt;&gt;"",'MAT-CM2'!B33,"")</f>
        <v/>
      </c>
      <c r="C75" s="68"/>
      <c r="D75" s="68"/>
      <c r="E75" s="68"/>
      <c r="F75" s="68"/>
      <c r="G75" s="147"/>
      <c r="H75" s="68"/>
      <c r="AE75" s="78"/>
    </row>
    <row r="76" spans="1:31" s="69" customFormat="1" ht="12.75" hidden="1" customHeight="1" x14ac:dyDescent="0.2">
      <c r="A76" s="79">
        <v>29</v>
      </c>
      <c r="B76" s="80" t="str">
        <f>IF('MAT-CM2'!B34&lt;&gt;"",'MAT-CM2'!B34,"")</f>
        <v/>
      </c>
      <c r="C76" s="68"/>
      <c r="D76" s="68"/>
      <c r="E76" s="68"/>
      <c r="F76" s="68"/>
      <c r="G76" s="147"/>
      <c r="H76" s="68"/>
      <c r="AE76" s="78"/>
    </row>
    <row r="77" spans="1:31" s="69" customFormat="1" ht="12.75" hidden="1" customHeight="1" x14ac:dyDescent="0.2">
      <c r="A77" s="79">
        <v>30</v>
      </c>
      <c r="B77" s="80" t="str">
        <f>IF('MAT-CM2'!B35&lt;&gt;"",'MAT-CM2'!B35,"")</f>
        <v/>
      </c>
      <c r="C77" s="68"/>
      <c r="D77" s="68"/>
      <c r="E77" s="68"/>
      <c r="F77" s="68"/>
      <c r="G77" s="147"/>
      <c r="H77" s="68"/>
      <c r="AE77" s="78"/>
    </row>
    <row r="78" spans="1:31" hidden="1" x14ac:dyDescent="0.2">
      <c r="A78" s="79">
        <v>31</v>
      </c>
      <c r="B78" s="80" t="str">
        <f>IF('MAT-CM2'!B36&lt;&gt;"",'MAT-CM2'!B36,"")</f>
        <v/>
      </c>
      <c r="F78" s="63"/>
      <c r="AE78" s="81"/>
    </row>
    <row r="79" spans="1:31" hidden="1" x14ac:dyDescent="0.2">
      <c r="A79" s="79">
        <v>32</v>
      </c>
      <c r="B79" s="80" t="str">
        <f>IF('MAT-CM2'!B37&lt;&gt;"",'MAT-CM2'!B37,"")</f>
        <v/>
      </c>
      <c r="C79" s="72"/>
      <c r="D79" s="72"/>
      <c r="E79" s="72"/>
      <c r="F79" s="82"/>
      <c r="G79" s="149"/>
      <c r="H79" s="72"/>
    </row>
    <row r="80" spans="1:31" hidden="1" x14ac:dyDescent="0.2">
      <c r="A80" s="79">
        <v>33</v>
      </c>
      <c r="B80" s="80" t="str">
        <f>IF('MAT-CM2'!B38&lt;&gt;"",'MAT-CM2'!B38,"")</f>
        <v/>
      </c>
      <c r="C80" s="72"/>
      <c r="D80" s="72"/>
      <c r="E80" s="72"/>
      <c r="F80" s="82"/>
      <c r="G80" s="149"/>
      <c r="H80" s="72"/>
    </row>
    <row r="81" spans="1:8" hidden="1" x14ac:dyDescent="0.2">
      <c r="A81" s="79">
        <v>34</v>
      </c>
      <c r="B81" s="80" t="str">
        <f>IF('MAT-CM2'!B39&lt;&gt;"",'MAT-CM2'!B39,"")</f>
        <v/>
      </c>
      <c r="C81" s="72"/>
      <c r="D81" s="72"/>
      <c r="E81" s="72"/>
      <c r="F81" s="82"/>
      <c r="G81" s="149"/>
      <c r="H81" s="72"/>
    </row>
    <row r="82" spans="1:8" hidden="1" x14ac:dyDescent="0.2">
      <c r="A82" s="79">
        <v>35</v>
      </c>
      <c r="B82" s="80" t="str">
        <f>IF('MAT-CM2'!B40&lt;&gt;"",'MAT-CM2'!B40,"")</f>
        <v/>
      </c>
      <c r="C82" s="72"/>
      <c r="D82" s="72"/>
      <c r="E82" s="72"/>
      <c r="F82" s="82"/>
      <c r="G82" s="149"/>
      <c r="H82" s="72"/>
    </row>
    <row r="83" spans="1:8" x14ac:dyDescent="0.2">
      <c r="A83" s="72"/>
      <c r="B83" s="72"/>
      <c r="C83" s="72"/>
      <c r="D83" s="72"/>
      <c r="E83" s="72"/>
      <c r="F83" s="82"/>
      <c r="G83" s="149"/>
      <c r="H83" s="72"/>
    </row>
    <row r="84" spans="1:8" x14ac:dyDescent="0.2">
      <c r="A84" s="72"/>
      <c r="B84" s="72"/>
      <c r="C84" s="72"/>
      <c r="D84" s="72"/>
      <c r="E84" s="72"/>
      <c r="F84" s="82"/>
      <c r="G84" s="149"/>
      <c r="H84" s="72"/>
    </row>
    <row r="85" spans="1:8" x14ac:dyDescent="0.2">
      <c r="A85" s="72"/>
      <c r="B85" s="72"/>
      <c r="C85" s="72"/>
      <c r="D85" s="72"/>
      <c r="E85" s="72"/>
      <c r="F85" s="82"/>
      <c r="G85" s="149"/>
      <c r="H85" s="72"/>
    </row>
    <row r="86" spans="1:8" x14ac:dyDescent="0.2">
      <c r="A86" s="72"/>
      <c r="B86" s="72"/>
      <c r="C86" s="72"/>
      <c r="D86" s="72"/>
      <c r="E86" s="72"/>
      <c r="F86" s="82"/>
      <c r="G86" s="149"/>
      <c r="H86" s="72"/>
    </row>
    <row r="87" spans="1:8" x14ac:dyDescent="0.2">
      <c r="A87" s="72"/>
      <c r="B87" s="72"/>
      <c r="C87" s="72"/>
      <c r="D87" s="72"/>
      <c r="E87" s="72"/>
      <c r="F87" s="82"/>
      <c r="G87" s="149"/>
      <c r="H87" s="72"/>
    </row>
    <row r="88" spans="1:8" x14ac:dyDescent="0.2">
      <c r="A88" s="72"/>
      <c r="B88" s="72"/>
      <c r="C88" s="72"/>
      <c r="D88" s="72"/>
      <c r="E88" s="72"/>
      <c r="F88" s="82"/>
      <c r="G88" s="149"/>
      <c r="H88" s="72"/>
    </row>
    <row r="89" spans="1:8" x14ac:dyDescent="0.2">
      <c r="A89" s="72"/>
      <c r="B89" s="72"/>
      <c r="C89" s="72"/>
      <c r="D89" s="72"/>
      <c r="E89" s="72"/>
      <c r="F89" s="82"/>
      <c r="G89" s="149"/>
      <c r="H89" s="72"/>
    </row>
    <row r="90" spans="1:8" x14ac:dyDescent="0.2">
      <c r="A90" s="72"/>
      <c r="B90" s="72"/>
      <c r="C90" s="72"/>
      <c r="D90" s="72"/>
      <c r="E90" s="72"/>
      <c r="F90" s="82"/>
      <c r="G90" s="149"/>
      <c r="H90" s="72"/>
    </row>
    <row r="91" spans="1:8" x14ac:dyDescent="0.2">
      <c r="A91" s="72"/>
      <c r="B91" s="72"/>
      <c r="C91" s="72"/>
      <c r="D91" s="72"/>
      <c r="E91" s="72"/>
      <c r="F91" s="82"/>
      <c r="G91" s="149"/>
      <c r="H91" s="72"/>
    </row>
    <row r="92" spans="1:8" x14ac:dyDescent="0.2">
      <c r="A92" s="72"/>
      <c r="B92" s="72"/>
      <c r="C92" s="72"/>
      <c r="D92" s="72"/>
      <c r="E92" s="72"/>
      <c r="F92" s="82"/>
      <c r="G92" s="149"/>
      <c r="H92" s="72"/>
    </row>
    <row r="93" spans="1:8" x14ac:dyDescent="0.2">
      <c r="A93" s="72"/>
      <c r="B93" s="72"/>
      <c r="C93" s="72"/>
      <c r="D93" s="72"/>
      <c r="E93" s="72"/>
      <c r="F93" s="82"/>
      <c r="G93" s="149"/>
      <c r="H93" s="72"/>
    </row>
    <row r="94" spans="1:8" x14ac:dyDescent="0.2">
      <c r="A94" s="72"/>
      <c r="B94" s="72"/>
      <c r="C94" s="72"/>
      <c r="D94" s="72"/>
      <c r="E94" s="72"/>
      <c r="F94" s="82"/>
      <c r="G94" s="149"/>
      <c r="H94" s="72"/>
    </row>
    <row r="95" spans="1:8" x14ac:dyDescent="0.2">
      <c r="A95" s="72"/>
      <c r="B95" s="72"/>
      <c r="C95" s="72"/>
      <c r="D95" s="72"/>
      <c r="E95" s="72"/>
      <c r="F95" s="82"/>
      <c r="G95" s="149"/>
      <c r="H95" s="72"/>
    </row>
    <row r="96" spans="1:8" x14ac:dyDescent="0.2">
      <c r="A96" s="72"/>
      <c r="B96" s="72"/>
      <c r="C96" s="72"/>
      <c r="D96" s="72"/>
      <c r="E96" s="72"/>
      <c r="F96" s="82"/>
      <c r="G96" s="149"/>
      <c r="H96" s="72"/>
    </row>
    <row r="97" spans="1:8" x14ac:dyDescent="0.2">
      <c r="A97" s="72"/>
      <c r="B97" s="72"/>
      <c r="C97" s="72"/>
      <c r="D97" s="72"/>
      <c r="E97" s="72"/>
      <c r="F97" s="82"/>
      <c r="G97" s="149"/>
      <c r="H97" s="72"/>
    </row>
    <row r="98" spans="1:8" x14ac:dyDescent="0.2">
      <c r="A98" s="72"/>
      <c r="B98" s="72"/>
      <c r="C98" s="72"/>
      <c r="D98" s="72"/>
      <c r="E98" s="72"/>
      <c r="F98" s="82"/>
      <c r="G98" s="149"/>
      <c r="H98" s="72"/>
    </row>
    <row r="99" spans="1:8" x14ac:dyDescent="0.2">
      <c r="A99" s="72"/>
      <c r="B99" s="72"/>
      <c r="C99" s="72"/>
      <c r="D99" s="72"/>
      <c r="E99" s="72"/>
      <c r="F99" s="82"/>
      <c r="G99" s="149"/>
      <c r="H99" s="72"/>
    </row>
    <row r="100" spans="1:8" x14ac:dyDescent="0.2">
      <c r="A100" s="72"/>
      <c r="B100" s="72"/>
      <c r="C100" s="72"/>
      <c r="D100" s="72"/>
      <c r="E100" s="72"/>
      <c r="F100" s="82"/>
      <c r="G100" s="149"/>
      <c r="H100" s="72"/>
    </row>
    <row r="101" spans="1:8" x14ac:dyDescent="0.2">
      <c r="A101" s="72"/>
      <c r="B101" s="72"/>
      <c r="C101" s="72"/>
      <c r="D101" s="72"/>
      <c r="E101" s="72"/>
      <c r="F101" s="82"/>
      <c r="G101" s="149"/>
      <c r="H101" s="72"/>
    </row>
    <row r="102" spans="1:8" x14ac:dyDescent="0.2">
      <c r="A102" s="72"/>
      <c r="B102" s="72"/>
      <c r="C102" s="72"/>
      <c r="D102" s="72"/>
      <c r="E102" s="72"/>
      <c r="F102" s="82"/>
      <c r="G102" s="149"/>
      <c r="H102" s="72"/>
    </row>
    <row r="103" spans="1:8" x14ac:dyDescent="0.2">
      <c r="A103" s="72"/>
      <c r="B103" s="72"/>
      <c r="C103" s="72"/>
      <c r="D103" s="72"/>
      <c r="E103" s="72"/>
      <c r="F103" s="82"/>
      <c r="G103" s="149"/>
      <c r="H103" s="72"/>
    </row>
    <row r="104" spans="1:8" x14ac:dyDescent="0.2">
      <c r="A104" s="72"/>
      <c r="B104" s="72"/>
      <c r="C104" s="72"/>
      <c r="D104" s="72"/>
      <c r="E104" s="72"/>
      <c r="F104" s="82"/>
      <c r="G104" s="149"/>
      <c r="H104" s="72"/>
    </row>
    <row r="105" spans="1:8" x14ac:dyDescent="0.2">
      <c r="A105" s="72"/>
      <c r="B105" s="72"/>
      <c r="C105" s="72"/>
      <c r="D105" s="72"/>
      <c r="E105" s="72"/>
      <c r="F105" s="82"/>
      <c r="G105" s="149"/>
      <c r="H105" s="72"/>
    </row>
    <row r="106" spans="1:8" x14ac:dyDescent="0.2">
      <c r="A106" s="72"/>
      <c r="B106" s="72"/>
      <c r="C106" s="72"/>
      <c r="D106" s="72"/>
      <c r="E106" s="72"/>
      <c r="F106" s="82"/>
      <c r="G106" s="149"/>
      <c r="H106" s="72"/>
    </row>
    <row r="107" spans="1:8" x14ac:dyDescent="0.2">
      <c r="A107" s="72"/>
      <c r="B107" s="72"/>
      <c r="C107" s="72"/>
      <c r="D107" s="72"/>
      <c r="E107" s="72"/>
      <c r="F107" s="82"/>
      <c r="G107" s="149"/>
      <c r="H107" s="72"/>
    </row>
    <row r="108" spans="1:8" x14ac:dyDescent="0.2">
      <c r="A108" s="72"/>
      <c r="B108" s="72"/>
      <c r="C108" s="72"/>
      <c r="D108" s="72"/>
      <c r="E108" s="72"/>
      <c r="F108" s="82"/>
      <c r="G108" s="149"/>
      <c r="H108" s="72"/>
    </row>
    <row r="109" spans="1:8" x14ac:dyDescent="0.2">
      <c r="A109" s="72"/>
      <c r="B109" s="72"/>
      <c r="C109" s="72"/>
      <c r="D109" s="72"/>
      <c r="E109" s="72"/>
      <c r="F109" s="82"/>
      <c r="G109" s="149"/>
      <c r="H109" s="72"/>
    </row>
    <row r="110" spans="1:8" x14ac:dyDescent="0.2">
      <c r="A110" s="72"/>
      <c r="B110" s="72"/>
      <c r="C110" s="72"/>
      <c r="D110" s="72"/>
      <c r="E110" s="72"/>
      <c r="F110" s="82"/>
      <c r="G110" s="149"/>
      <c r="H110" s="72"/>
    </row>
    <row r="111" spans="1:8" x14ac:dyDescent="0.2">
      <c r="A111" s="72"/>
      <c r="B111" s="72"/>
      <c r="C111" s="72"/>
      <c r="D111" s="72"/>
      <c r="E111" s="72"/>
      <c r="F111" s="82"/>
      <c r="G111" s="149"/>
      <c r="H111" s="72"/>
    </row>
    <row r="112" spans="1:8" x14ac:dyDescent="0.2">
      <c r="A112" s="72"/>
      <c r="B112" s="72"/>
      <c r="C112" s="72"/>
      <c r="D112" s="72"/>
      <c r="E112" s="72"/>
      <c r="F112" s="82"/>
      <c r="G112" s="149"/>
      <c r="H112" s="72"/>
    </row>
    <row r="113" spans="1:8" x14ac:dyDescent="0.2">
      <c r="A113" s="72"/>
      <c r="B113" s="72"/>
      <c r="C113" s="72"/>
      <c r="D113" s="72"/>
      <c r="E113" s="72"/>
      <c r="F113" s="82"/>
      <c r="G113" s="149"/>
      <c r="H113" s="72"/>
    </row>
    <row r="114" spans="1:8" x14ac:dyDescent="0.2">
      <c r="A114" s="72"/>
      <c r="B114" s="72"/>
      <c r="C114" s="72"/>
      <c r="D114" s="72"/>
      <c r="E114" s="72"/>
      <c r="F114" s="82"/>
      <c r="G114" s="149"/>
      <c r="H114" s="72"/>
    </row>
    <row r="115" spans="1:8" x14ac:dyDescent="0.2">
      <c r="A115" s="72"/>
      <c r="B115" s="72"/>
      <c r="C115" s="72"/>
      <c r="D115" s="72"/>
      <c r="E115" s="72"/>
      <c r="F115" s="82"/>
      <c r="G115" s="149"/>
      <c r="H115" s="72"/>
    </row>
    <row r="116" spans="1:8" x14ac:dyDescent="0.2">
      <c r="A116" s="72"/>
      <c r="B116" s="72"/>
      <c r="C116" s="72"/>
      <c r="D116" s="72"/>
      <c r="E116" s="72"/>
      <c r="F116" s="82"/>
      <c r="G116" s="149"/>
      <c r="H116" s="72"/>
    </row>
    <row r="117" spans="1:8" x14ac:dyDescent="0.2">
      <c r="A117" s="72"/>
      <c r="B117" s="72"/>
      <c r="C117" s="72"/>
      <c r="D117" s="72"/>
      <c r="E117" s="72"/>
      <c r="F117" s="82"/>
      <c r="G117" s="149"/>
      <c r="H117" s="72"/>
    </row>
    <row r="118" spans="1:8" x14ac:dyDescent="0.2">
      <c r="A118" s="72"/>
      <c r="B118" s="72"/>
      <c r="C118" s="72"/>
      <c r="D118" s="72"/>
      <c r="E118" s="72"/>
      <c r="F118" s="82"/>
      <c r="G118" s="149"/>
      <c r="H118" s="72"/>
    </row>
    <row r="119" spans="1:8" x14ac:dyDescent="0.2">
      <c r="A119" s="72"/>
      <c r="B119" s="72"/>
      <c r="C119" s="72"/>
      <c r="D119" s="72"/>
      <c r="E119" s="72"/>
      <c r="F119" s="82"/>
      <c r="G119" s="149"/>
      <c r="H119" s="72"/>
    </row>
    <row r="120" spans="1:8" x14ac:dyDescent="0.2">
      <c r="A120" s="72"/>
      <c r="B120" s="72"/>
      <c r="C120" s="72"/>
      <c r="D120" s="72"/>
      <c r="E120" s="72"/>
      <c r="F120" s="82"/>
      <c r="G120" s="149"/>
      <c r="H120" s="72"/>
    </row>
    <row r="121" spans="1:8" x14ac:dyDescent="0.2">
      <c r="A121" s="72"/>
      <c r="B121" s="72"/>
      <c r="C121" s="72"/>
      <c r="D121" s="72"/>
      <c r="E121" s="72"/>
      <c r="F121" s="82"/>
      <c r="G121" s="149"/>
      <c r="H121" s="72"/>
    </row>
    <row r="122" spans="1:8" x14ac:dyDescent="0.2">
      <c r="A122" s="72"/>
      <c r="B122" s="72"/>
      <c r="C122" s="72"/>
      <c r="D122" s="72"/>
      <c r="E122" s="72"/>
      <c r="F122" s="82"/>
      <c r="G122" s="149"/>
      <c r="H122" s="72"/>
    </row>
    <row r="123" spans="1:8" x14ac:dyDescent="0.2">
      <c r="A123" s="72"/>
      <c r="B123" s="72"/>
      <c r="C123" s="72"/>
      <c r="D123" s="72"/>
      <c r="E123" s="72"/>
      <c r="F123" s="82"/>
      <c r="G123" s="149"/>
      <c r="H123" s="72"/>
    </row>
    <row r="124" spans="1:8" x14ac:dyDescent="0.2">
      <c r="A124" s="72"/>
      <c r="B124" s="72"/>
      <c r="C124" s="72"/>
      <c r="D124" s="72"/>
      <c r="E124" s="72"/>
      <c r="F124" s="82"/>
      <c r="G124" s="149"/>
      <c r="H124" s="72"/>
    </row>
    <row r="125" spans="1:8" x14ac:dyDescent="0.2">
      <c r="A125" s="72"/>
      <c r="B125" s="72"/>
      <c r="C125" s="72"/>
      <c r="D125" s="72"/>
      <c r="E125" s="72"/>
      <c r="F125" s="82"/>
      <c r="G125" s="149"/>
      <c r="H125" s="72"/>
    </row>
    <row r="126" spans="1:8" x14ac:dyDescent="0.2">
      <c r="A126" s="72"/>
      <c r="B126" s="72"/>
      <c r="C126" s="72"/>
      <c r="D126" s="72"/>
      <c r="E126" s="72"/>
      <c r="F126" s="82"/>
      <c r="G126" s="149"/>
      <c r="H126" s="72"/>
    </row>
    <row r="127" spans="1:8" x14ac:dyDescent="0.2">
      <c r="A127" s="72"/>
      <c r="B127" s="72"/>
      <c r="C127" s="72"/>
      <c r="D127" s="72"/>
      <c r="E127" s="72"/>
      <c r="F127" s="82"/>
      <c r="G127" s="149"/>
      <c r="H127" s="72"/>
    </row>
    <row r="128" spans="1:8" x14ac:dyDescent="0.2">
      <c r="A128" s="72"/>
      <c r="B128" s="72"/>
      <c r="C128" s="72"/>
      <c r="D128" s="72"/>
      <c r="E128" s="72"/>
      <c r="F128" s="82"/>
      <c r="G128" s="149"/>
      <c r="H128" s="72"/>
    </row>
    <row r="129" spans="1:8" x14ac:dyDescent="0.2">
      <c r="A129" s="72"/>
      <c r="B129" s="72"/>
      <c r="C129" s="72"/>
      <c r="D129" s="72"/>
      <c r="E129" s="72"/>
      <c r="F129" s="82"/>
      <c r="G129" s="149"/>
      <c r="H129" s="72"/>
    </row>
    <row r="130" spans="1:8" x14ac:dyDescent="0.2">
      <c r="A130" s="72"/>
      <c r="B130" s="72"/>
      <c r="C130" s="72"/>
      <c r="D130" s="72"/>
      <c r="E130" s="72"/>
      <c r="F130" s="82"/>
      <c r="G130" s="149"/>
      <c r="H130" s="72"/>
    </row>
    <row r="131" spans="1:8" x14ac:dyDescent="0.2">
      <c r="A131" s="72"/>
      <c r="B131" s="72"/>
      <c r="C131" s="72"/>
      <c r="D131" s="72"/>
      <c r="E131" s="72"/>
      <c r="F131" s="82"/>
      <c r="G131" s="149"/>
      <c r="H131" s="72"/>
    </row>
    <row r="132" spans="1:8" x14ac:dyDescent="0.2">
      <c r="A132" s="72"/>
      <c r="B132" s="72"/>
      <c r="C132" s="72"/>
      <c r="D132" s="72"/>
      <c r="E132" s="72"/>
      <c r="F132" s="82"/>
      <c r="G132" s="149"/>
      <c r="H132" s="72"/>
    </row>
    <row r="133" spans="1:8" x14ac:dyDescent="0.2">
      <c r="A133" s="72"/>
      <c r="B133" s="72"/>
      <c r="C133" s="72"/>
      <c r="D133" s="72"/>
      <c r="E133" s="72"/>
      <c r="F133" s="82"/>
      <c r="G133" s="149"/>
      <c r="H133" s="72"/>
    </row>
    <row r="134" spans="1:8" x14ac:dyDescent="0.2">
      <c r="A134" s="72"/>
      <c r="B134" s="72"/>
      <c r="C134" s="72"/>
      <c r="D134" s="72"/>
      <c r="E134" s="72"/>
      <c r="F134" s="82"/>
      <c r="G134" s="149"/>
      <c r="H134" s="72"/>
    </row>
    <row r="135" spans="1:8" x14ac:dyDescent="0.2">
      <c r="A135" s="72"/>
      <c r="B135" s="72"/>
      <c r="C135" s="72"/>
      <c r="D135" s="72"/>
      <c r="E135" s="72"/>
      <c r="F135" s="82"/>
      <c r="G135" s="149"/>
      <c r="H135" s="72"/>
    </row>
    <row r="136" spans="1:8" x14ac:dyDescent="0.2">
      <c r="A136" s="72"/>
      <c r="B136" s="72"/>
      <c r="C136" s="72"/>
      <c r="D136" s="72"/>
      <c r="E136" s="72"/>
      <c r="F136" s="82"/>
      <c r="G136" s="149"/>
      <c r="H136" s="72"/>
    </row>
    <row r="137" spans="1:8" x14ac:dyDescent="0.2">
      <c r="A137" s="72"/>
      <c r="B137" s="72"/>
      <c r="C137" s="72"/>
      <c r="D137" s="72"/>
      <c r="E137" s="72"/>
      <c r="F137" s="82"/>
      <c r="G137" s="149"/>
      <c r="H137" s="72"/>
    </row>
    <row r="138" spans="1:8" x14ac:dyDescent="0.2">
      <c r="A138" s="72"/>
      <c r="B138" s="72"/>
      <c r="C138" s="72"/>
      <c r="D138" s="72"/>
      <c r="E138" s="72"/>
      <c r="F138" s="82"/>
      <c r="G138" s="149"/>
      <c r="H138" s="72"/>
    </row>
    <row r="139" spans="1:8" x14ac:dyDescent="0.2">
      <c r="A139" s="72"/>
      <c r="B139" s="72"/>
      <c r="C139" s="72"/>
      <c r="D139" s="72"/>
      <c r="E139" s="72"/>
      <c r="F139" s="82"/>
      <c r="G139" s="149"/>
      <c r="H139" s="72"/>
    </row>
    <row r="140" spans="1:8" x14ac:dyDescent="0.2">
      <c r="A140" s="72"/>
      <c r="B140" s="72"/>
      <c r="C140" s="72"/>
      <c r="D140" s="72"/>
      <c r="E140" s="72"/>
      <c r="F140" s="82"/>
      <c r="G140" s="149"/>
      <c r="H140" s="72"/>
    </row>
    <row r="141" spans="1:8" x14ac:dyDescent="0.2">
      <c r="A141" s="72"/>
      <c r="B141" s="72"/>
      <c r="C141" s="72"/>
      <c r="D141" s="72"/>
      <c r="E141" s="72"/>
      <c r="F141" s="82"/>
      <c r="G141" s="149"/>
      <c r="H141" s="72"/>
    </row>
    <row r="142" spans="1:8" x14ac:dyDescent="0.2">
      <c r="A142" s="72"/>
      <c r="B142" s="72"/>
      <c r="C142" s="72"/>
      <c r="D142" s="72"/>
      <c r="E142" s="72"/>
      <c r="F142" s="82"/>
      <c r="G142" s="149"/>
      <c r="H142" s="72"/>
    </row>
    <row r="143" spans="1:8" x14ac:dyDescent="0.2">
      <c r="A143" s="72"/>
      <c r="B143" s="72"/>
      <c r="C143" s="72"/>
      <c r="D143" s="72"/>
      <c r="E143" s="72"/>
      <c r="F143" s="82"/>
      <c r="G143" s="149"/>
      <c r="H143" s="72"/>
    </row>
    <row r="144" spans="1:8" x14ac:dyDescent="0.2">
      <c r="A144" s="72"/>
      <c r="B144" s="72"/>
      <c r="C144" s="72"/>
      <c r="D144" s="72"/>
      <c r="E144" s="72"/>
      <c r="F144" s="82"/>
      <c r="G144" s="149"/>
      <c r="H144" s="72"/>
    </row>
    <row r="145" spans="1:8" x14ac:dyDescent="0.2">
      <c r="A145" s="72"/>
      <c r="B145" s="72"/>
      <c r="C145" s="72"/>
      <c r="D145" s="72"/>
      <c r="E145" s="72"/>
      <c r="F145" s="82"/>
      <c r="G145" s="149"/>
      <c r="H145" s="72"/>
    </row>
    <row r="146" spans="1:8" x14ac:dyDescent="0.2">
      <c r="A146" s="72"/>
      <c r="B146" s="72"/>
      <c r="C146" s="72"/>
      <c r="D146" s="72"/>
      <c r="E146" s="72"/>
      <c r="F146" s="82"/>
      <c r="G146" s="149"/>
      <c r="H146" s="72"/>
    </row>
    <row r="147" spans="1:8" x14ac:dyDescent="0.2">
      <c r="A147" s="72"/>
      <c r="B147" s="72"/>
      <c r="C147" s="72"/>
      <c r="D147" s="72"/>
      <c r="E147" s="72"/>
      <c r="F147" s="82"/>
      <c r="G147" s="149"/>
      <c r="H147" s="72"/>
    </row>
    <row r="148" spans="1:8" x14ac:dyDescent="0.2">
      <c r="A148" s="72"/>
      <c r="B148" s="72"/>
      <c r="C148" s="72"/>
      <c r="D148" s="72"/>
      <c r="E148" s="72"/>
      <c r="F148" s="82"/>
      <c r="G148" s="149"/>
      <c r="H148" s="72"/>
    </row>
    <row r="149" spans="1:8" x14ac:dyDescent="0.2">
      <c r="A149" s="72"/>
      <c r="B149" s="72"/>
      <c r="C149" s="72"/>
      <c r="D149" s="72"/>
      <c r="E149" s="72"/>
      <c r="F149" s="82"/>
      <c r="G149" s="149"/>
      <c r="H149" s="72"/>
    </row>
    <row r="150" spans="1:8" x14ac:dyDescent="0.2">
      <c r="A150" s="72"/>
      <c r="B150" s="72"/>
      <c r="C150" s="72"/>
      <c r="D150" s="72"/>
      <c r="E150" s="72"/>
      <c r="F150" s="82"/>
      <c r="G150" s="149"/>
      <c r="H150" s="72"/>
    </row>
    <row r="151" spans="1:8" x14ac:dyDescent="0.2">
      <c r="A151" s="72"/>
      <c r="B151" s="72"/>
      <c r="C151" s="72"/>
      <c r="D151" s="72"/>
      <c r="E151" s="72"/>
      <c r="F151" s="82"/>
      <c r="G151" s="149"/>
      <c r="H151" s="72"/>
    </row>
    <row r="152" spans="1:8" x14ac:dyDescent="0.2">
      <c r="A152" s="72"/>
      <c r="B152" s="72"/>
      <c r="C152" s="72"/>
      <c r="D152" s="72"/>
      <c r="E152" s="72"/>
      <c r="F152" s="82"/>
      <c r="G152" s="149"/>
      <c r="H152" s="72"/>
    </row>
    <row r="153" spans="1:8" x14ac:dyDescent="0.2">
      <c r="A153" s="72"/>
      <c r="B153" s="72"/>
      <c r="C153" s="72"/>
      <c r="D153" s="72"/>
      <c r="E153" s="72"/>
      <c r="F153" s="82"/>
      <c r="G153" s="149"/>
      <c r="H153" s="72"/>
    </row>
    <row r="154" spans="1:8" x14ac:dyDescent="0.2">
      <c r="A154" s="72"/>
      <c r="B154" s="72"/>
      <c r="C154" s="72"/>
      <c r="D154" s="72"/>
      <c r="E154" s="72"/>
      <c r="F154" s="82"/>
      <c r="G154" s="149"/>
      <c r="H154" s="72"/>
    </row>
    <row r="155" spans="1:8" x14ac:dyDescent="0.2">
      <c r="A155" s="72"/>
      <c r="B155" s="72"/>
      <c r="C155" s="72"/>
      <c r="D155" s="72"/>
      <c r="E155" s="72"/>
      <c r="F155" s="82"/>
      <c r="G155" s="149"/>
      <c r="H155" s="72"/>
    </row>
    <row r="156" spans="1:8" x14ac:dyDescent="0.2">
      <c r="A156" s="72"/>
      <c r="B156" s="72"/>
      <c r="C156" s="72"/>
      <c r="D156" s="72"/>
      <c r="E156" s="72"/>
      <c r="F156" s="82"/>
      <c r="G156" s="149"/>
      <c r="H156" s="72"/>
    </row>
    <row r="157" spans="1:8" x14ac:dyDescent="0.2">
      <c r="A157" s="72"/>
      <c r="B157" s="72"/>
      <c r="C157" s="72"/>
      <c r="D157" s="72"/>
      <c r="E157" s="72"/>
      <c r="F157" s="82"/>
      <c r="G157" s="149"/>
      <c r="H157" s="72"/>
    </row>
    <row r="158" spans="1:8" x14ac:dyDescent="0.2">
      <c r="A158" s="72"/>
      <c r="B158" s="72"/>
      <c r="C158" s="72"/>
      <c r="D158" s="72"/>
      <c r="E158" s="72"/>
      <c r="F158" s="82"/>
      <c r="G158" s="149"/>
      <c r="H158" s="72"/>
    </row>
    <row r="159" spans="1:8" x14ac:dyDescent="0.2">
      <c r="A159" s="72"/>
      <c r="B159" s="72"/>
      <c r="C159" s="72"/>
      <c r="D159" s="72"/>
      <c r="E159" s="72"/>
      <c r="F159" s="82"/>
      <c r="G159" s="149"/>
      <c r="H159" s="72"/>
    </row>
    <row r="160" spans="1:8" x14ac:dyDescent="0.2">
      <c r="A160" s="72"/>
      <c r="B160" s="72"/>
      <c r="C160" s="72"/>
      <c r="D160" s="72"/>
      <c r="E160" s="72"/>
      <c r="F160" s="82"/>
      <c r="G160" s="149"/>
      <c r="H160" s="72"/>
    </row>
    <row r="161" spans="1:8" x14ac:dyDescent="0.2">
      <c r="A161" s="72"/>
      <c r="B161" s="72"/>
      <c r="C161" s="72"/>
      <c r="D161" s="72"/>
      <c r="E161" s="72"/>
      <c r="F161" s="82"/>
      <c r="G161" s="149"/>
      <c r="H161" s="72"/>
    </row>
    <row r="162" spans="1:8" x14ac:dyDescent="0.2">
      <c r="A162" s="72"/>
      <c r="B162" s="72"/>
      <c r="C162" s="72"/>
      <c r="D162" s="72"/>
      <c r="E162" s="72"/>
      <c r="F162" s="82"/>
      <c r="G162" s="149"/>
      <c r="H162" s="72"/>
    </row>
    <row r="163" spans="1:8" x14ac:dyDescent="0.2">
      <c r="A163" s="72"/>
      <c r="B163" s="72"/>
      <c r="C163" s="72"/>
      <c r="D163" s="72"/>
      <c r="E163" s="72"/>
      <c r="F163" s="82"/>
      <c r="G163" s="149"/>
      <c r="H163" s="72"/>
    </row>
    <row r="164" spans="1:8" x14ac:dyDescent="0.2">
      <c r="A164" s="72"/>
      <c r="B164" s="72"/>
      <c r="C164" s="72"/>
      <c r="D164" s="72"/>
      <c r="E164" s="72"/>
      <c r="F164" s="82"/>
      <c r="G164" s="149"/>
      <c r="H164" s="72"/>
    </row>
    <row r="165" spans="1:8" x14ac:dyDescent="0.2">
      <c r="A165" s="72"/>
      <c r="B165" s="72"/>
      <c r="C165" s="72"/>
      <c r="D165" s="72"/>
      <c r="E165" s="72"/>
      <c r="F165" s="82"/>
      <c r="G165" s="149"/>
      <c r="H165" s="72"/>
    </row>
    <row r="166" spans="1:8" x14ac:dyDescent="0.2">
      <c r="A166" s="72"/>
      <c r="B166" s="72"/>
      <c r="C166" s="72"/>
      <c r="D166" s="72"/>
      <c r="E166" s="72"/>
      <c r="F166" s="82"/>
      <c r="G166" s="149"/>
      <c r="H166" s="72"/>
    </row>
    <row r="167" spans="1:8" x14ac:dyDescent="0.2">
      <c r="A167" s="72"/>
      <c r="B167" s="72"/>
      <c r="C167" s="72"/>
      <c r="D167" s="72"/>
      <c r="E167" s="72"/>
      <c r="F167" s="82"/>
      <c r="G167" s="149"/>
      <c r="H167" s="72"/>
    </row>
    <row r="168" spans="1:8" x14ac:dyDescent="0.2">
      <c r="A168" s="72"/>
      <c r="B168" s="72"/>
      <c r="C168" s="72"/>
      <c r="D168" s="72"/>
      <c r="E168" s="72"/>
      <c r="F168" s="82"/>
      <c r="G168" s="149"/>
      <c r="H168" s="72"/>
    </row>
    <row r="169" spans="1:8" x14ac:dyDescent="0.2">
      <c r="A169" s="72"/>
      <c r="B169" s="72"/>
      <c r="C169" s="72"/>
      <c r="D169" s="72"/>
      <c r="E169" s="72"/>
      <c r="F169" s="82"/>
      <c r="G169" s="149"/>
      <c r="H169" s="72"/>
    </row>
    <row r="170" spans="1:8" x14ac:dyDescent="0.2">
      <c r="A170" s="72"/>
      <c r="B170" s="72"/>
      <c r="C170" s="72"/>
      <c r="D170" s="72"/>
      <c r="E170" s="72"/>
      <c r="F170" s="82"/>
      <c r="G170" s="149"/>
      <c r="H170" s="72"/>
    </row>
    <row r="171" spans="1:8" x14ac:dyDescent="0.2">
      <c r="A171" s="72"/>
      <c r="B171" s="72"/>
      <c r="C171" s="72"/>
      <c r="D171" s="72"/>
      <c r="E171" s="72"/>
      <c r="F171" s="82"/>
      <c r="G171" s="149"/>
      <c r="H171" s="72"/>
    </row>
    <row r="172" spans="1:8" x14ac:dyDescent="0.2">
      <c r="A172" s="72"/>
      <c r="B172" s="72"/>
      <c r="C172" s="72"/>
      <c r="D172" s="72"/>
      <c r="E172" s="72"/>
      <c r="F172" s="82"/>
      <c r="G172" s="149"/>
      <c r="H172" s="72"/>
    </row>
    <row r="173" spans="1:8" x14ac:dyDescent="0.2">
      <c r="A173" s="72"/>
      <c r="B173" s="72"/>
      <c r="C173" s="72"/>
      <c r="D173" s="72"/>
      <c r="E173" s="72"/>
      <c r="F173" s="82"/>
      <c r="G173" s="149"/>
      <c r="H173" s="72"/>
    </row>
    <row r="174" spans="1:8" x14ac:dyDescent="0.2">
      <c r="A174" s="72"/>
      <c r="B174" s="72"/>
      <c r="C174" s="72"/>
      <c r="D174" s="72"/>
      <c r="E174" s="72"/>
      <c r="F174" s="82"/>
      <c r="G174" s="149"/>
      <c r="H174" s="72"/>
    </row>
    <row r="175" spans="1:8" x14ac:dyDescent="0.2">
      <c r="A175" s="72"/>
      <c r="B175" s="72"/>
      <c r="C175" s="72"/>
      <c r="D175" s="72"/>
      <c r="E175" s="72"/>
      <c r="F175" s="82"/>
      <c r="G175" s="149"/>
      <c r="H175" s="72"/>
    </row>
    <row r="176" spans="1:8" x14ac:dyDescent="0.2">
      <c r="A176" s="72"/>
      <c r="B176" s="72"/>
      <c r="C176" s="72"/>
      <c r="D176" s="72"/>
      <c r="E176" s="72"/>
      <c r="F176" s="82"/>
      <c r="G176" s="149"/>
      <c r="H176" s="72"/>
    </row>
    <row r="177" spans="1:8" x14ac:dyDescent="0.2">
      <c r="A177" s="72"/>
      <c r="B177" s="72"/>
      <c r="C177" s="72"/>
      <c r="D177" s="72"/>
      <c r="E177" s="72"/>
      <c r="F177" s="82"/>
      <c r="G177" s="149"/>
      <c r="H177" s="72"/>
    </row>
    <row r="178" spans="1:8" x14ac:dyDescent="0.2">
      <c r="A178" s="72"/>
      <c r="B178" s="72"/>
      <c r="C178" s="72"/>
      <c r="D178" s="72"/>
      <c r="E178" s="72"/>
      <c r="F178" s="82"/>
      <c r="G178" s="149"/>
      <c r="H178" s="72"/>
    </row>
    <row r="179" spans="1:8" x14ac:dyDescent="0.2">
      <c r="A179" s="72"/>
      <c r="B179" s="72"/>
      <c r="C179" s="72"/>
      <c r="D179" s="72"/>
      <c r="E179" s="72"/>
      <c r="F179" s="82"/>
      <c r="G179" s="149"/>
      <c r="H179" s="72"/>
    </row>
    <row r="180" spans="1:8" x14ac:dyDescent="0.2">
      <c r="A180" s="72"/>
      <c r="B180" s="72"/>
      <c r="C180" s="72"/>
      <c r="D180" s="72"/>
      <c r="E180" s="72"/>
      <c r="F180" s="82"/>
      <c r="G180" s="149"/>
      <c r="H180" s="72"/>
    </row>
    <row r="181" spans="1:8" x14ac:dyDescent="0.2">
      <c r="A181" s="72"/>
      <c r="B181" s="72"/>
      <c r="C181" s="72"/>
      <c r="D181" s="72"/>
      <c r="E181" s="72"/>
      <c r="F181" s="82"/>
      <c r="G181" s="149"/>
      <c r="H181" s="72"/>
    </row>
    <row r="182" spans="1:8" x14ac:dyDescent="0.2">
      <c r="A182" s="72"/>
      <c r="B182" s="72"/>
      <c r="C182" s="72"/>
      <c r="D182" s="72"/>
      <c r="E182" s="72"/>
      <c r="F182" s="82"/>
      <c r="G182" s="149"/>
      <c r="H182" s="72"/>
    </row>
    <row r="183" spans="1:8" x14ac:dyDescent="0.2">
      <c r="A183" s="72"/>
      <c r="B183" s="72"/>
      <c r="C183" s="72"/>
      <c r="D183" s="72"/>
      <c r="E183" s="72"/>
      <c r="F183" s="82"/>
      <c r="G183" s="149"/>
      <c r="H183" s="72"/>
    </row>
    <row r="184" spans="1:8" x14ac:dyDescent="0.2">
      <c r="A184" s="72"/>
      <c r="B184" s="72"/>
      <c r="C184" s="72"/>
      <c r="D184" s="72"/>
      <c r="E184" s="72"/>
      <c r="F184" s="82"/>
      <c r="G184" s="149"/>
      <c r="H184" s="72"/>
    </row>
    <row r="185" spans="1:8" x14ac:dyDescent="0.2">
      <c r="A185" s="72"/>
      <c r="B185" s="72"/>
      <c r="C185" s="72"/>
      <c r="D185" s="72"/>
      <c r="E185" s="72"/>
      <c r="F185" s="82"/>
      <c r="G185" s="149"/>
      <c r="H185" s="72"/>
    </row>
    <row r="186" spans="1:8" x14ac:dyDescent="0.2">
      <c r="A186" s="72"/>
      <c r="B186" s="72"/>
      <c r="C186" s="72"/>
      <c r="D186" s="72"/>
      <c r="E186" s="72"/>
      <c r="F186" s="82"/>
      <c r="G186" s="149"/>
      <c r="H186" s="72"/>
    </row>
    <row r="187" spans="1:8" x14ac:dyDescent="0.2">
      <c r="A187" s="72"/>
      <c r="B187" s="72"/>
      <c r="C187" s="72"/>
      <c r="D187" s="72"/>
      <c r="E187" s="72"/>
      <c r="F187" s="82"/>
      <c r="G187" s="149"/>
      <c r="H187" s="72"/>
    </row>
    <row r="188" spans="1:8" x14ac:dyDescent="0.2">
      <c r="A188" s="72"/>
      <c r="B188" s="72"/>
      <c r="C188" s="72"/>
      <c r="D188" s="72"/>
      <c r="E188" s="72"/>
      <c r="F188" s="82"/>
      <c r="G188" s="149"/>
      <c r="H188" s="72"/>
    </row>
    <row r="189" spans="1:8" x14ac:dyDescent="0.2">
      <c r="A189" s="72"/>
      <c r="B189" s="72"/>
      <c r="C189" s="72"/>
      <c r="D189" s="72"/>
      <c r="E189" s="72"/>
      <c r="F189" s="82"/>
      <c r="G189" s="149"/>
      <c r="H189" s="72"/>
    </row>
    <row r="190" spans="1:8" x14ac:dyDescent="0.2">
      <c r="A190" s="72"/>
      <c r="B190" s="72"/>
      <c r="C190" s="72"/>
      <c r="D190" s="72"/>
      <c r="E190" s="72"/>
      <c r="F190" s="82"/>
      <c r="G190" s="149"/>
      <c r="H190" s="72"/>
    </row>
    <row r="191" spans="1:8" x14ac:dyDescent="0.2">
      <c r="A191" s="72"/>
      <c r="B191" s="72"/>
      <c r="C191" s="72"/>
      <c r="D191" s="72"/>
      <c r="E191" s="72"/>
      <c r="F191" s="82"/>
      <c r="G191" s="149"/>
      <c r="H191" s="72"/>
    </row>
    <row r="192" spans="1:8" x14ac:dyDescent="0.2">
      <c r="A192" s="72"/>
      <c r="B192" s="72"/>
      <c r="C192" s="72"/>
      <c r="D192" s="72"/>
      <c r="E192" s="72"/>
      <c r="F192" s="82"/>
      <c r="G192" s="149"/>
      <c r="H192" s="72"/>
    </row>
    <row r="193" spans="1:8" x14ac:dyDescent="0.2">
      <c r="A193" s="72"/>
      <c r="B193" s="72"/>
      <c r="C193" s="72"/>
      <c r="D193" s="72"/>
      <c r="E193" s="72"/>
      <c r="F193" s="82"/>
      <c r="G193" s="149"/>
      <c r="H193" s="72"/>
    </row>
    <row r="194" spans="1:8" x14ac:dyDescent="0.2">
      <c r="A194" s="72"/>
      <c r="B194" s="72"/>
      <c r="C194" s="72"/>
      <c r="D194" s="72"/>
      <c r="E194" s="72"/>
      <c r="F194" s="82"/>
      <c r="G194" s="149"/>
      <c r="H194" s="72"/>
    </row>
    <row r="195" spans="1:8" x14ac:dyDescent="0.2">
      <c r="A195" s="72"/>
      <c r="B195" s="72"/>
      <c r="C195" s="72"/>
      <c r="D195" s="72"/>
      <c r="E195" s="72"/>
      <c r="F195" s="82"/>
      <c r="G195" s="149"/>
      <c r="H195" s="72"/>
    </row>
    <row r="196" spans="1:8" x14ac:dyDescent="0.2">
      <c r="A196" s="72"/>
      <c r="B196" s="72"/>
      <c r="C196" s="72"/>
      <c r="D196" s="72"/>
      <c r="E196" s="72"/>
      <c r="F196" s="82"/>
      <c r="G196" s="149"/>
      <c r="H196" s="72"/>
    </row>
    <row r="197" spans="1:8" x14ac:dyDescent="0.2">
      <c r="A197" s="72"/>
      <c r="B197" s="72"/>
      <c r="C197" s="72"/>
      <c r="D197" s="72"/>
      <c r="E197" s="72"/>
      <c r="F197" s="82"/>
      <c r="G197" s="149"/>
      <c r="H197" s="72"/>
    </row>
    <row r="198" spans="1:8" x14ac:dyDescent="0.2">
      <c r="A198" s="72"/>
      <c r="B198" s="72"/>
      <c r="C198" s="72"/>
      <c r="D198" s="72"/>
      <c r="E198" s="72"/>
      <c r="F198" s="82"/>
      <c r="G198" s="149"/>
      <c r="H198" s="72"/>
    </row>
    <row r="199" spans="1:8" x14ac:dyDescent="0.2">
      <c r="A199" s="72"/>
      <c r="B199" s="72"/>
      <c r="C199" s="72"/>
      <c r="D199" s="72"/>
      <c r="E199" s="72"/>
      <c r="F199" s="82"/>
      <c r="G199" s="149"/>
      <c r="H199" s="72"/>
    </row>
    <row r="200" spans="1:8" x14ac:dyDescent="0.2">
      <c r="A200" s="72"/>
      <c r="B200" s="72"/>
      <c r="C200" s="72"/>
      <c r="D200" s="72"/>
      <c r="E200" s="72"/>
      <c r="F200" s="82"/>
      <c r="G200" s="149"/>
      <c r="H200" s="72"/>
    </row>
    <row r="201" spans="1:8" x14ac:dyDescent="0.2">
      <c r="A201" s="72"/>
      <c r="B201" s="72"/>
      <c r="C201" s="72"/>
      <c r="D201" s="72"/>
      <c r="E201" s="72"/>
      <c r="F201" s="82"/>
      <c r="G201" s="149"/>
      <c r="H201" s="72"/>
    </row>
    <row r="202" spans="1:8" x14ac:dyDescent="0.2">
      <c r="A202" s="72"/>
      <c r="B202" s="72"/>
      <c r="C202" s="72"/>
      <c r="D202" s="72"/>
      <c r="E202" s="72"/>
      <c r="F202" s="82"/>
      <c r="G202" s="149"/>
      <c r="H202" s="72"/>
    </row>
    <row r="203" spans="1:8" x14ac:dyDescent="0.2">
      <c r="A203" s="72"/>
      <c r="B203" s="72"/>
      <c r="C203" s="72"/>
      <c r="D203" s="72"/>
      <c r="E203" s="72"/>
      <c r="F203" s="82"/>
      <c r="G203" s="149"/>
      <c r="H203" s="72"/>
    </row>
    <row r="204" spans="1:8" x14ac:dyDescent="0.2">
      <c r="A204" s="72"/>
      <c r="B204" s="72"/>
      <c r="C204" s="72"/>
      <c r="D204" s="72"/>
      <c r="E204" s="72"/>
      <c r="F204" s="82"/>
      <c r="G204" s="149"/>
      <c r="H204" s="72"/>
    </row>
    <row r="205" spans="1:8" x14ac:dyDescent="0.2">
      <c r="A205" s="72"/>
      <c r="B205" s="72"/>
      <c r="C205" s="72"/>
      <c r="D205" s="72"/>
      <c r="E205" s="72"/>
      <c r="F205" s="82"/>
      <c r="G205" s="149"/>
      <c r="H205" s="72"/>
    </row>
    <row r="206" spans="1:8" x14ac:dyDescent="0.2">
      <c r="A206" s="72"/>
      <c r="B206" s="72"/>
      <c r="C206" s="72"/>
      <c r="D206" s="72"/>
      <c r="E206" s="72"/>
      <c r="F206" s="82"/>
      <c r="G206" s="149"/>
      <c r="H206" s="72"/>
    </row>
    <row r="207" spans="1:8" x14ac:dyDescent="0.2">
      <c r="A207" s="72"/>
      <c r="B207" s="72"/>
      <c r="C207" s="72"/>
      <c r="D207" s="72"/>
      <c r="E207" s="72"/>
      <c r="F207" s="82"/>
      <c r="G207" s="149"/>
      <c r="H207" s="72"/>
    </row>
    <row r="208" spans="1:8" x14ac:dyDescent="0.2">
      <c r="A208" s="72"/>
      <c r="B208" s="72"/>
      <c r="C208" s="72"/>
      <c r="D208" s="72"/>
      <c r="E208" s="72"/>
      <c r="F208" s="82"/>
      <c r="G208" s="149"/>
      <c r="H208" s="72"/>
    </row>
    <row r="209" spans="1:8" x14ac:dyDescent="0.2">
      <c r="A209" s="72"/>
      <c r="B209" s="72"/>
      <c r="C209" s="72"/>
      <c r="D209" s="72"/>
      <c r="E209" s="72"/>
      <c r="F209" s="82"/>
      <c r="G209" s="149"/>
      <c r="H209" s="72"/>
    </row>
    <row r="210" spans="1:8" x14ac:dyDescent="0.2">
      <c r="A210" s="72"/>
      <c r="B210" s="72"/>
      <c r="C210" s="72"/>
      <c r="D210" s="72"/>
      <c r="E210" s="72"/>
      <c r="F210" s="82"/>
      <c r="G210" s="149"/>
      <c r="H210" s="72"/>
    </row>
  </sheetData>
  <mergeCells count="45">
    <mergeCell ref="D30:D31"/>
    <mergeCell ref="E35:E36"/>
    <mergeCell ref="D34:D36"/>
    <mergeCell ref="D39:D40"/>
    <mergeCell ref="A6:A15"/>
    <mergeCell ref="D19:E19"/>
    <mergeCell ref="B6:B18"/>
    <mergeCell ref="D17:D18"/>
    <mergeCell ref="D11:D14"/>
    <mergeCell ref="B19:C19"/>
    <mergeCell ref="A29:A36"/>
    <mergeCell ref="A20:A28"/>
    <mergeCell ref="C6:C8"/>
    <mergeCell ref="C11:C14"/>
    <mergeCell ref="C17:C18"/>
    <mergeCell ref="A1:H1"/>
    <mergeCell ref="B2:C2"/>
    <mergeCell ref="D2:H2"/>
    <mergeCell ref="B3:C3"/>
    <mergeCell ref="D3:H3"/>
    <mergeCell ref="B4:C4"/>
    <mergeCell ref="D4:F4"/>
    <mergeCell ref="B20:B27"/>
    <mergeCell ref="B45:C45"/>
    <mergeCell ref="D45:E45"/>
    <mergeCell ref="B38:C38"/>
    <mergeCell ref="D38:E38"/>
    <mergeCell ref="B44:C44"/>
    <mergeCell ref="D42:D43"/>
    <mergeCell ref="B39:B43"/>
    <mergeCell ref="D44:E44"/>
    <mergeCell ref="D23:D24"/>
    <mergeCell ref="B5:C5"/>
    <mergeCell ref="B29:B37"/>
    <mergeCell ref="B28:C28"/>
    <mergeCell ref="D28:E28"/>
    <mergeCell ref="C42:C43"/>
    <mergeCell ref="C15:C16"/>
    <mergeCell ref="C39:C40"/>
    <mergeCell ref="C23:C24"/>
    <mergeCell ref="C21:C22"/>
    <mergeCell ref="C25:C27"/>
    <mergeCell ref="C34:C36"/>
    <mergeCell ref="C32:C33"/>
    <mergeCell ref="C29:C31"/>
  </mergeCells>
  <phoneticPr fontId="2" type="noConversion"/>
  <conditionalFormatting sqref="H38 H19 H28">
    <cfRule type="cellIs" dxfId="4" priority="10" stopIfTrue="1" operator="equal">
      <formula>"Acquis"</formula>
    </cfRule>
    <cfRule type="cellIs" dxfId="3" priority="11" stopIfTrue="1" operator="equal">
      <formula>"En cours"</formula>
    </cfRule>
  </conditionalFormatting>
  <conditionalFormatting sqref="H6:H18 H20:H43">
    <cfRule type="cellIs" dxfId="2" priority="15" stopIfTrue="1" operator="equal">
      <formula>"Acquis"</formula>
    </cfRule>
    <cfRule type="cellIs" dxfId="1" priority="16" stopIfTrue="1" operator="equal">
      <formula>"En cours"</formula>
    </cfRule>
    <cfRule type="cellIs" dxfId="0" priority="17" stopIfTrue="1" operator="equal">
      <formula>"Absent"</formula>
    </cfRule>
  </conditionalFormatting>
  <dataValidations count="1">
    <dataValidation type="list" errorStyle="warning" allowBlank="1" showErrorMessage="1" errorTitle="Attention" error="Ce nom ne fait pas partie de la liste" sqref="D4">
      <formula1>$B$48:$B$82</formula1>
      <formula2>0</formula2>
    </dataValidation>
  </dataValidations>
  <pageMargins left="0.35416666666666669" right="0.35416666666666669" top="0.35416666666666669" bottom="0.39374999999999999" header="0.51180555555555562" footer="0.5118055555555556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
  <sheetViews>
    <sheetView workbookViewId="0"/>
  </sheetViews>
  <sheetFormatPr baseColWidth="10" defaultRowHeight="12.75" x14ac:dyDescent="0.2"/>
  <cols>
    <col min="1" max="1" width="16.5703125" customWidth="1"/>
    <col min="11" max="11" width="11.42578125" customWidth="1"/>
    <col min="12" max="12" width="7.28515625" customWidth="1"/>
    <col min="13" max="13" width="4.7109375" customWidth="1"/>
  </cols>
  <sheetData>
    <row r="2" spans="1:13" x14ac:dyDescent="0.2">
      <c r="A2" s="173" t="s">
        <v>179</v>
      </c>
      <c r="B2" s="168" t="s">
        <v>165</v>
      </c>
      <c r="C2" s="168" t="s">
        <v>166</v>
      </c>
      <c r="D2" s="168" t="s">
        <v>167</v>
      </c>
      <c r="E2" s="168" t="s">
        <v>168</v>
      </c>
      <c r="F2" s="168" t="s">
        <v>169</v>
      </c>
      <c r="G2" s="168" t="s">
        <v>170</v>
      </c>
      <c r="H2" s="168" t="s">
        <v>171</v>
      </c>
      <c r="I2" s="168" t="s">
        <v>172</v>
      </c>
      <c r="J2" s="168" t="s">
        <v>173</v>
      </c>
      <c r="K2" s="168" t="s">
        <v>174</v>
      </c>
      <c r="L2" s="169" t="s">
        <v>175</v>
      </c>
      <c r="M2" s="169" t="s">
        <v>176</v>
      </c>
    </row>
    <row r="3" spans="1:13" x14ac:dyDescent="0.2">
      <c r="A3" s="170" t="s">
        <v>177</v>
      </c>
      <c r="B3" s="168">
        <f>COUNTIF('MAT-CM2'!AO6:AO40,"&lt;10%")</f>
        <v>0</v>
      </c>
      <c r="C3" s="168">
        <f>COUNTIFS('MAT-CM2'!$AO$6:$AO$40,"&gt;=10%",'MAT-CM2'!$AO$6:$AO$40,"&lt;20%")</f>
        <v>0</v>
      </c>
      <c r="D3" s="168">
        <f>COUNTIFS('MAT-CM2'!$AO$6:$AO$40,"&gt;=20%",'MAT-CM2'!$AO$6:$AO$40,"&lt;30%")</f>
        <v>0</v>
      </c>
      <c r="E3" s="168">
        <f>COUNTIFS('MAT-CM2'!$AO$6:$AO$40,"&gt;=30%",'MAT-CM2'!$AO$6:$AO$40,"&lt;40%")</f>
        <v>0</v>
      </c>
      <c r="F3" s="168">
        <f>COUNTIFS('MAT-CM2'!$AO$6:$AO$40,"&gt;=40%",'MAT-CM2'!$AO$6:$AO$40,"&lt;50%")</f>
        <v>0</v>
      </c>
      <c r="G3" s="168">
        <f>COUNTIFS('MAT-CM2'!$AO$6:$AO$40,"&gt;=50%",'MAT-CM2'!$AO$6:$AO$40,"&lt;60%")</f>
        <v>0</v>
      </c>
      <c r="H3" s="168">
        <f>COUNTIFS('MAT-CM2'!$AO$6:$AO$40,"&gt;=60%",'MAT-CM2'!$AO$6:$AO$40,"&lt;70%")</f>
        <v>0</v>
      </c>
      <c r="I3" s="168">
        <f>COUNTIFS('MAT-CM2'!$AO$6:$AO$40,"&gt;=70%",'MAT-CM2'!$AO$6:$AO$40,"&lt;80%")</f>
        <v>0</v>
      </c>
      <c r="J3" s="168">
        <f>COUNTIFS('MAT-CM2'!$AO$6:$AO$40,"&gt;=80%",'MAT-CM2'!$AO$6:$AO$40,"&lt;90%")</f>
        <v>0</v>
      </c>
      <c r="K3" s="168">
        <f>COUNTIF('MAT-CM2'!$AO$6:$AO$40,"&gt;=90%")</f>
        <v>0</v>
      </c>
      <c r="L3" s="169">
        <f>SUM(B3:K3)</f>
        <v>0</v>
      </c>
      <c r="M3" s="171">
        <f>'MAT-CM2'!B41-L3</f>
        <v>0</v>
      </c>
    </row>
    <row r="4" spans="1:13" x14ac:dyDescent="0.2">
      <c r="L4" s="1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Introduction</vt:lpstr>
      <vt:lpstr>MAT-CM2</vt:lpstr>
      <vt:lpstr>Profil classe</vt:lpstr>
      <vt:lpstr>Profil élève</vt:lpstr>
      <vt:lpstr>Bilan élève MAT CM2</vt:lpstr>
      <vt:lpstr>Graphique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Tiri</dc:creator>
  <cp:lastModifiedBy>tmp</cp:lastModifiedBy>
  <cp:lastPrinted>2015-04-09T07:14:29Z</cp:lastPrinted>
  <dcterms:created xsi:type="dcterms:W3CDTF">2008-12-09T08:58:18Z</dcterms:created>
  <dcterms:modified xsi:type="dcterms:W3CDTF">2015-06-17T07:15:33Z</dcterms:modified>
</cp:coreProperties>
</file>