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5600" windowHeight="8190" tabRatio="648" activeTab="4"/>
  </bookViews>
  <sheets>
    <sheet name="Introduction" sheetId="1" r:id="rId1"/>
    <sheet name="MAT-CM2" sheetId="2" r:id="rId2"/>
    <sheet name="Profil classe" sheetId="4" r:id="rId3"/>
    <sheet name="Profil élève" sheetId="5" r:id="rId4"/>
    <sheet name="Bilan élève MAT CM2" sheetId="6" r:id="rId5"/>
    <sheet name="Graphique" sheetId="9" r:id="rId6"/>
  </sheets>
  <definedNames>
    <definedName name="codes">'MAT-CM2'!$BP$6:$BP$8</definedName>
  </definedNames>
  <calcPr calcId="125725"/>
</workbook>
</file>

<file path=xl/calcChain.xml><?xml version="1.0" encoding="utf-8"?>
<calcChain xmlns="http://schemas.openxmlformats.org/spreadsheetml/2006/main">
  <c r="D8" i="4"/>
  <c r="E8"/>
  <c r="E42" s="1"/>
  <c r="F8"/>
  <c r="G8"/>
  <c r="D9"/>
  <c r="E9"/>
  <c r="F9"/>
  <c r="G9"/>
  <c r="D10"/>
  <c r="E10"/>
  <c r="F10"/>
  <c r="G10"/>
  <c r="D11"/>
  <c r="E11"/>
  <c r="F11"/>
  <c r="G11"/>
  <c r="D12"/>
  <c r="E12"/>
  <c r="F12"/>
  <c r="G12"/>
  <c r="D13"/>
  <c r="E13"/>
  <c r="F13"/>
  <c r="G13"/>
  <c r="D14"/>
  <c r="E14"/>
  <c r="F14"/>
  <c r="G14"/>
  <c r="D15"/>
  <c r="E15"/>
  <c r="F15"/>
  <c r="G15"/>
  <c r="D16"/>
  <c r="E16"/>
  <c r="F16"/>
  <c r="G16"/>
  <c r="D17"/>
  <c r="E17"/>
  <c r="F17"/>
  <c r="G17"/>
  <c r="D18"/>
  <c r="E18"/>
  <c r="F18"/>
  <c r="G18"/>
  <c r="D19"/>
  <c r="E19"/>
  <c r="F19"/>
  <c r="G19"/>
  <c r="D20"/>
  <c r="E20"/>
  <c r="F20"/>
  <c r="G20"/>
  <c r="D21"/>
  <c r="E21"/>
  <c r="F21"/>
  <c r="G21"/>
  <c r="D22"/>
  <c r="E22"/>
  <c r="F22"/>
  <c r="G22"/>
  <c r="D23"/>
  <c r="E23"/>
  <c r="F23"/>
  <c r="G23"/>
  <c r="D24"/>
  <c r="E24"/>
  <c r="F24"/>
  <c r="G24"/>
  <c r="D25"/>
  <c r="E25"/>
  <c r="F25"/>
  <c r="G25"/>
  <c r="D26"/>
  <c r="E26"/>
  <c r="F26"/>
  <c r="G26"/>
  <c r="D27"/>
  <c r="E27"/>
  <c r="F27"/>
  <c r="G27"/>
  <c r="D28"/>
  <c r="E28"/>
  <c r="F28"/>
  <c r="G28"/>
  <c r="D29"/>
  <c r="E29"/>
  <c r="F29"/>
  <c r="G29"/>
  <c r="D30"/>
  <c r="E30"/>
  <c r="F30"/>
  <c r="G30"/>
  <c r="D31"/>
  <c r="E31"/>
  <c r="F31"/>
  <c r="G31"/>
  <c r="D32"/>
  <c r="E32"/>
  <c r="F32"/>
  <c r="G32"/>
  <c r="D33"/>
  <c r="E33"/>
  <c r="F33"/>
  <c r="G33"/>
  <c r="D34"/>
  <c r="E34"/>
  <c r="F34"/>
  <c r="G34"/>
  <c r="D35"/>
  <c r="E35"/>
  <c r="F35"/>
  <c r="G35"/>
  <c r="D36"/>
  <c r="E36"/>
  <c r="F36"/>
  <c r="G36"/>
  <c r="D37"/>
  <c r="E37"/>
  <c r="F37"/>
  <c r="G37"/>
  <c r="D38"/>
  <c r="E38"/>
  <c r="F38"/>
  <c r="G38"/>
  <c r="D39"/>
  <c r="E39"/>
  <c r="F39"/>
  <c r="G39"/>
  <c r="D40"/>
  <c r="E40"/>
  <c r="F40"/>
  <c r="G40"/>
  <c r="D41"/>
  <c r="E41"/>
  <c r="F41"/>
  <c r="G41"/>
  <c r="AT7" i="2"/>
  <c r="AT8"/>
  <c r="B3" i="9" s="1"/>
  <c r="AT9" i="2"/>
  <c r="AT10"/>
  <c r="BM10" s="1"/>
  <c r="H11" i="4" s="1"/>
  <c r="L11" s="1"/>
  <c r="AT11" i="2"/>
  <c r="AT12"/>
  <c r="BM12" s="1"/>
  <c r="H13" i="4" s="1"/>
  <c r="L13" s="1"/>
  <c r="AT13" i="2"/>
  <c r="AT14"/>
  <c r="AU14" s="1"/>
  <c r="AT15"/>
  <c r="AT16"/>
  <c r="AU16" s="1"/>
  <c r="AT17"/>
  <c r="AT18"/>
  <c r="AU18" s="1"/>
  <c r="AT19"/>
  <c r="AT20"/>
  <c r="AU20" s="1"/>
  <c r="AT21"/>
  <c r="AT22"/>
  <c r="AU22" s="1"/>
  <c r="AT23"/>
  <c r="AT24"/>
  <c r="AU24" s="1"/>
  <c r="AT25"/>
  <c r="AT26"/>
  <c r="AU26" s="1"/>
  <c r="AT27"/>
  <c r="AT28"/>
  <c r="BM28" s="1"/>
  <c r="H29" i="4" s="1"/>
  <c r="L29" s="1"/>
  <c r="AT29" i="2"/>
  <c r="AT30"/>
  <c r="BM30" s="1"/>
  <c r="H31" i="4" s="1"/>
  <c r="L31" s="1"/>
  <c r="AT31" i="2"/>
  <c r="AT32"/>
  <c r="BM32" s="1"/>
  <c r="H33" i="4" s="1"/>
  <c r="L33" s="1"/>
  <c r="AT33" i="2"/>
  <c r="AT34"/>
  <c r="BM34" s="1"/>
  <c r="H35" i="4" s="1"/>
  <c r="L35" s="1"/>
  <c r="AT35" i="2"/>
  <c r="AT36"/>
  <c r="BM36" s="1"/>
  <c r="H37" i="4" s="1"/>
  <c r="L37" s="1"/>
  <c r="AT37" i="2"/>
  <c r="AT38"/>
  <c r="AU38" s="1"/>
  <c r="AT39"/>
  <c r="AT40"/>
  <c r="BM40" s="1"/>
  <c r="H41" i="4" s="1"/>
  <c r="L41" s="1"/>
  <c r="H7"/>
  <c r="L7" s="1"/>
  <c r="AW51" i="2"/>
  <c r="G7" i="4"/>
  <c r="F7"/>
  <c r="E7"/>
  <c r="D7"/>
  <c r="AW61" i="2"/>
  <c r="I17" i="4" s="1"/>
  <c r="AW62" i="2"/>
  <c r="AW63"/>
  <c r="I19" i="4" s="1"/>
  <c r="AW64" i="2"/>
  <c r="I20" i="4"/>
  <c r="AW65" i="2"/>
  <c r="I21" i="4"/>
  <c r="AW66" i="2"/>
  <c r="AW67"/>
  <c r="I23" i="4" s="1"/>
  <c r="AW68" i="2"/>
  <c r="AW69"/>
  <c r="I25" i="4" s="1"/>
  <c r="AW70" i="2"/>
  <c r="I26" i="4" s="1"/>
  <c r="AW71" i="2"/>
  <c r="I27" i="4" s="1"/>
  <c r="AW72" i="2"/>
  <c r="AW73"/>
  <c r="I29" i="4" s="1"/>
  <c r="AW74" i="2"/>
  <c r="AW75"/>
  <c r="I31" i="4" s="1"/>
  <c r="AW76" i="2"/>
  <c r="I32" i="4" s="1"/>
  <c r="AW77" i="2"/>
  <c r="I33" i="4" s="1"/>
  <c r="AW78" i="2"/>
  <c r="I34" i="4" s="1"/>
  <c r="AW79" i="2"/>
  <c r="I35" i="4" s="1"/>
  <c r="AW80" i="2"/>
  <c r="I36" i="4" s="1"/>
  <c r="AW81" i="2"/>
  <c r="I37" i="4" s="1"/>
  <c r="AW82" i="2"/>
  <c r="AW83"/>
  <c r="I39" i="4" s="1"/>
  <c r="AW84" i="2"/>
  <c r="I40" i="4" s="1"/>
  <c r="AW85" i="2"/>
  <c r="AW7"/>
  <c r="AX7"/>
  <c r="AZ7"/>
  <c r="AY7"/>
  <c r="BA7"/>
  <c r="BB7"/>
  <c r="BD7"/>
  <c r="BC7"/>
  <c r="BE7"/>
  <c r="BF7"/>
  <c r="BH7"/>
  <c r="BG7"/>
  <c r="BI7"/>
  <c r="BK7"/>
  <c r="AW8"/>
  <c r="AX8"/>
  <c r="AZ8"/>
  <c r="AY8"/>
  <c r="BA8"/>
  <c r="BB8"/>
  <c r="BD8"/>
  <c r="BC8"/>
  <c r="BE8"/>
  <c r="BF8"/>
  <c r="BH8"/>
  <c r="BG8"/>
  <c r="BI8"/>
  <c r="BJ8"/>
  <c r="BL8"/>
  <c r="BK8"/>
  <c r="AW9"/>
  <c r="AY9"/>
  <c r="BA9"/>
  <c r="BB9"/>
  <c r="BD9"/>
  <c r="BC9"/>
  <c r="BE9"/>
  <c r="BF9"/>
  <c r="BH9"/>
  <c r="BG9"/>
  <c r="BI9"/>
  <c r="BJ9"/>
  <c r="BL9"/>
  <c r="BK9"/>
  <c r="AW10"/>
  <c r="AX10"/>
  <c r="AZ10"/>
  <c r="AY10"/>
  <c r="BA10"/>
  <c r="BC10"/>
  <c r="BE10"/>
  <c r="BF10"/>
  <c r="BH10"/>
  <c r="BG10"/>
  <c r="BI10"/>
  <c r="BJ10"/>
  <c r="BL10"/>
  <c r="BK10"/>
  <c r="AW11"/>
  <c r="AX11"/>
  <c r="AZ11"/>
  <c r="AY11"/>
  <c r="BA11"/>
  <c r="BC11"/>
  <c r="BB11"/>
  <c r="BD11"/>
  <c r="BE11"/>
  <c r="BF11"/>
  <c r="BH11"/>
  <c r="BG11"/>
  <c r="BI11"/>
  <c r="BK11"/>
  <c r="AW12"/>
  <c r="AY12"/>
  <c r="BA12"/>
  <c r="BB12"/>
  <c r="BD12"/>
  <c r="BC12"/>
  <c r="BE12"/>
  <c r="BF12"/>
  <c r="BH12"/>
  <c r="BG12"/>
  <c r="BI12"/>
  <c r="BJ12"/>
  <c r="BL12"/>
  <c r="BK12"/>
  <c r="AW13"/>
  <c r="AX13"/>
  <c r="AZ13"/>
  <c r="AY13"/>
  <c r="BA13"/>
  <c r="BC13"/>
  <c r="BE13"/>
  <c r="BF13"/>
  <c r="BH13"/>
  <c r="BG13"/>
  <c r="BI13"/>
  <c r="BJ13"/>
  <c r="BL13"/>
  <c r="BK13"/>
  <c r="AW14"/>
  <c r="AY14"/>
  <c r="BA14"/>
  <c r="BC14"/>
  <c r="BE14"/>
  <c r="BF14"/>
  <c r="BH14"/>
  <c r="BG14"/>
  <c r="BI14"/>
  <c r="BJ14"/>
  <c r="BL14"/>
  <c r="BK14"/>
  <c r="AW15"/>
  <c r="AX15"/>
  <c r="AZ15"/>
  <c r="AY15"/>
  <c r="BA15"/>
  <c r="BB15"/>
  <c r="BD15"/>
  <c r="BC15"/>
  <c r="BE15"/>
  <c r="BF15"/>
  <c r="BH15"/>
  <c r="BG15"/>
  <c r="BI15"/>
  <c r="BJ15"/>
  <c r="BL15"/>
  <c r="BK15"/>
  <c r="AW16"/>
  <c r="AX16"/>
  <c r="AZ16"/>
  <c r="AY16"/>
  <c r="BA16"/>
  <c r="BB16"/>
  <c r="BD16"/>
  <c r="BC16"/>
  <c r="BE16"/>
  <c r="BF16"/>
  <c r="BH16"/>
  <c r="BG16"/>
  <c r="BI16"/>
  <c r="BJ16"/>
  <c r="BL16"/>
  <c r="BK16"/>
  <c r="AW17"/>
  <c r="AX17"/>
  <c r="AZ17"/>
  <c r="AY17"/>
  <c r="BA17"/>
  <c r="BB17"/>
  <c r="BD17"/>
  <c r="BC17"/>
  <c r="BE17"/>
  <c r="BF17"/>
  <c r="BH17"/>
  <c r="BG17"/>
  <c r="BI17"/>
  <c r="BJ17"/>
  <c r="BL17"/>
  <c r="BK17"/>
  <c r="AW18"/>
  <c r="AX18"/>
  <c r="AZ18"/>
  <c r="AY18"/>
  <c r="BA18"/>
  <c r="BB18"/>
  <c r="BD18"/>
  <c r="BC18"/>
  <c r="BE18"/>
  <c r="BF18"/>
  <c r="BH18"/>
  <c r="BG18"/>
  <c r="BI18"/>
  <c r="BJ18"/>
  <c r="BL18"/>
  <c r="BK18"/>
  <c r="AW19"/>
  <c r="AX19"/>
  <c r="AZ19"/>
  <c r="AY19"/>
  <c r="BA19"/>
  <c r="BB19"/>
  <c r="BD19"/>
  <c r="BC19"/>
  <c r="BE19"/>
  <c r="BF19"/>
  <c r="BH19"/>
  <c r="BG19"/>
  <c r="BI19"/>
  <c r="BJ19"/>
  <c r="BL19"/>
  <c r="BK19"/>
  <c r="AW20"/>
  <c r="AX20"/>
  <c r="AZ20"/>
  <c r="AY20"/>
  <c r="BA20"/>
  <c r="BB20"/>
  <c r="BD20"/>
  <c r="BC20"/>
  <c r="BE20"/>
  <c r="BF20"/>
  <c r="BH20"/>
  <c r="BG20"/>
  <c r="BI20"/>
  <c r="BJ20"/>
  <c r="BL20"/>
  <c r="BK20"/>
  <c r="AW21"/>
  <c r="AX21"/>
  <c r="AZ21"/>
  <c r="AY21"/>
  <c r="BA21"/>
  <c r="BB21"/>
  <c r="BD21"/>
  <c r="BC21"/>
  <c r="BE21"/>
  <c r="BF21"/>
  <c r="BH21"/>
  <c r="BG21"/>
  <c r="BI21"/>
  <c r="BJ21"/>
  <c r="BL21"/>
  <c r="BK21"/>
  <c r="AW22"/>
  <c r="AX22"/>
  <c r="AZ22"/>
  <c r="AY22"/>
  <c r="BA22"/>
  <c r="BB22"/>
  <c r="BD22"/>
  <c r="BC22"/>
  <c r="BE22"/>
  <c r="BF22"/>
  <c r="BH22"/>
  <c r="BG22"/>
  <c r="BI22"/>
  <c r="BJ22"/>
  <c r="BL22"/>
  <c r="BK22"/>
  <c r="AW23"/>
  <c r="AX23"/>
  <c r="AZ23"/>
  <c r="AY23"/>
  <c r="BA23"/>
  <c r="BB23"/>
  <c r="BD23"/>
  <c r="BC23"/>
  <c r="BE23"/>
  <c r="BF23"/>
  <c r="BH23"/>
  <c r="BG23"/>
  <c r="BI23"/>
  <c r="BJ23"/>
  <c r="BL23"/>
  <c r="BK23"/>
  <c r="AW24"/>
  <c r="AX24"/>
  <c r="AZ24"/>
  <c r="AY24"/>
  <c r="BA24"/>
  <c r="BB24"/>
  <c r="BD24"/>
  <c r="BC24"/>
  <c r="BE24"/>
  <c r="BF24"/>
  <c r="BH24"/>
  <c r="BG24"/>
  <c r="BI24"/>
  <c r="BJ24"/>
  <c r="BL24"/>
  <c r="BK24"/>
  <c r="AW25"/>
  <c r="AX25"/>
  <c r="AZ25"/>
  <c r="AY25"/>
  <c r="BA25"/>
  <c r="BB25"/>
  <c r="BD25"/>
  <c r="BC25"/>
  <c r="BE25"/>
  <c r="BF25"/>
  <c r="BH25"/>
  <c r="BG25"/>
  <c r="BI25"/>
  <c r="BJ25"/>
  <c r="BL25"/>
  <c r="BK25"/>
  <c r="AW26"/>
  <c r="AX26"/>
  <c r="AZ26"/>
  <c r="AY26"/>
  <c r="BA26"/>
  <c r="BB26"/>
  <c r="BD26"/>
  <c r="BC26"/>
  <c r="BE26"/>
  <c r="BF26"/>
  <c r="BH26"/>
  <c r="BG26"/>
  <c r="BI26"/>
  <c r="BJ26"/>
  <c r="BL26"/>
  <c r="BK26"/>
  <c r="AW27"/>
  <c r="AX27"/>
  <c r="AZ27"/>
  <c r="AY27"/>
  <c r="BA27"/>
  <c r="BB27"/>
  <c r="BD27"/>
  <c r="BC27"/>
  <c r="BE27"/>
  <c r="BF27"/>
  <c r="BH27"/>
  <c r="BG27"/>
  <c r="BI27"/>
  <c r="BJ27"/>
  <c r="BL27"/>
  <c r="BK27"/>
  <c r="AW28"/>
  <c r="AX28"/>
  <c r="AZ28"/>
  <c r="AY28"/>
  <c r="BA28"/>
  <c r="BB28"/>
  <c r="BD28"/>
  <c r="BC28"/>
  <c r="BE28"/>
  <c r="BF28"/>
  <c r="BH28"/>
  <c r="BG28"/>
  <c r="BI28"/>
  <c r="BJ28"/>
  <c r="BL28"/>
  <c r="BK28"/>
  <c r="AW29"/>
  <c r="AX29"/>
  <c r="AZ29"/>
  <c r="AY29"/>
  <c r="BA29"/>
  <c r="BB29"/>
  <c r="BD29"/>
  <c r="BC29"/>
  <c r="BE29"/>
  <c r="BF29"/>
  <c r="BH29"/>
  <c r="BG29"/>
  <c r="BI29"/>
  <c r="BJ29"/>
  <c r="BL29"/>
  <c r="BK29"/>
  <c r="AW30"/>
  <c r="AX30"/>
  <c r="AZ30"/>
  <c r="AY30"/>
  <c r="BA30"/>
  <c r="BB30"/>
  <c r="BD30"/>
  <c r="BC30"/>
  <c r="BE30"/>
  <c r="BF30"/>
  <c r="BH30"/>
  <c r="BG30"/>
  <c r="BI30"/>
  <c r="BJ30"/>
  <c r="BL30"/>
  <c r="BK30"/>
  <c r="AW31"/>
  <c r="AX31"/>
  <c r="AZ31"/>
  <c r="AY31"/>
  <c r="BA31"/>
  <c r="BB31"/>
  <c r="BD31"/>
  <c r="BC31"/>
  <c r="BE31"/>
  <c r="BF31"/>
  <c r="BH31"/>
  <c r="BG31"/>
  <c r="BI31"/>
  <c r="BJ31"/>
  <c r="BL31"/>
  <c r="BK31"/>
  <c r="AW32"/>
  <c r="AX32"/>
  <c r="AZ32"/>
  <c r="AY32"/>
  <c r="BA32"/>
  <c r="BB32"/>
  <c r="BD32"/>
  <c r="BC32"/>
  <c r="BE32"/>
  <c r="BF32"/>
  <c r="BH32"/>
  <c r="BG32"/>
  <c r="BI32"/>
  <c r="BJ32"/>
  <c r="BL32"/>
  <c r="BK32"/>
  <c r="AW33"/>
  <c r="AX33"/>
  <c r="AZ33"/>
  <c r="AY33"/>
  <c r="BA33"/>
  <c r="BB33"/>
  <c r="BD33"/>
  <c r="BC33"/>
  <c r="BE33"/>
  <c r="BF33"/>
  <c r="BH33"/>
  <c r="BG33"/>
  <c r="BI33"/>
  <c r="BJ33"/>
  <c r="BL33"/>
  <c r="BK33"/>
  <c r="AW34"/>
  <c r="AX34"/>
  <c r="AZ34"/>
  <c r="AY34"/>
  <c r="BA34"/>
  <c r="BB34"/>
  <c r="BD34"/>
  <c r="BC34"/>
  <c r="BE34"/>
  <c r="BF34"/>
  <c r="BH34"/>
  <c r="BG34"/>
  <c r="BI34"/>
  <c r="BJ34"/>
  <c r="BL34"/>
  <c r="BK34"/>
  <c r="AW35"/>
  <c r="AX35"/>
  <c r="AZ35"/>
  <c r="AY35"/>
  <c r="BA35"/>
  <c r="BB35"/>
  <c r="BD35"/>
  <c r="BC35"/>
  <c r="BE35"/>
  <c r="BF35"/>
  <c r="BH35"/>
  <c r="BG35"/>
  <c r="BI35"/>
  <c r="BJ35"/>
  <c r="BL35"/>
  <c r="BK35"/>
  <c r="AW36"/>
  <c r="AX36"/>
  <c r="AZ36"/>
  <c r="AY36"/>
  <c r="BA36"/>
  <c r="BB36"/>
  <c r="BD36"/>
  <c r="BC36"/>
  <c r="BE36"/>
  <c r="BF36"/>
  <c r="BH36"/>
  <c r="BG36"/>
  <c r="BI36"/>
  <c r="BJ36"/>
  <c r="BL36"/>
  <c r="BK36"/>
  <c r="AW37"/>
  <c r="AX37"/>
  <c r="AZ37"/>
  <c r="AY37"/>
  <c r="BA37"/>
  <c r="BB37"/>
  <c r="BD37"/>
  <c r="BC37"/>
  <c r="BE37"/>
  <c r="BF37"/>
  <c r="BH37"/>
  <c r="BG37"/>
  <c r="BI37"/>
  <c r="BJ37"/>
  <c r="BL37"/>
  <c r="BK37"/>
  <c r="AW38"/>
  <c r="AX38"/>
  <c r="AZ38"/>
  <c r="AY38"/>
  <c r="BA38"/>
  <c r="BB38"/>
  <c r="BD38"/>
  <c r="BC38"/>
  <c r="BE38"/>
  <c r="BF38"/>
  <c r="BH38"/>
  <c r="BG38"/>
  <c r="BI38"/>
  <c r="BJ38"/>
  <c r="BL38"/>
  <c r="BK38"/>
  <c r="AW39"/>
  <c r="AX39"/>
  <c r="AZ39"/>
  <c r="AY39"/>
  <c r="BA39"/>
  <c r="BB39"/>
  <c r="BD39"/>
  <c r="BC39"/>
  <c r="BE39"/>
  <c r="BF39"/>
  <c r="BH39"/>
  <c r="BG39"/>
  <c r="BI39"/>
  <c r="BJ39"/>
  <c r="BL39"/>
  <c r="BK39"/>
  <c r="AW40"/>
  <c r="AX40"/>
  <c r="AZ40"/>
  <c r="AY40"/>
  <c r="BA40"/>
  <c r="BB40"/>
  <c r="BD40"/>
  <c r="BC40"/>
  <c r="BE40"/>
  <c r="BF40"/>
  <c r="BH40"/>
  <c r="BG40"/>
  <c r="BI40"/>
  <c r="BJ40"/>
  <c r="BL40"/>
  <c r="BK40"/>
  <c r="BG6"/>
  <c r="BC6"/>
  <c r="BB6"/>
  <c r="BD6"/>
  <c r="BE6"/>
  <c r="BF6"/>
  <c r="BH6"/>
  <c r="BA6"/>
  <c r="D36" i="6"/>
  <c r="AY6" i="2"/>
  <c r="AW6"/>
  <c r="AX6"/>
  <c r="AZ6"/>
  <c r="Q41"/>
  <c r="R41"/>
  <c r="S41"/>
  <c r="T41"/>
  <c r="U41"/>
  <c r="V41"/>
  <c r="W41"/>
  <c r="W47"/>
  <c r="W43"/>
  <c r="W48" s="1"/>
  <c r="X41"/>
  <c r="Y41"/>
  <c r="Z41"/>
  <c r="Z47"/>
  <c r="Z43"/>
  <c r="Z48" s="1"/>
  <c r="Z82"/>
  <c r="AA41"/>
  <c r="AB41"/>
  <c r="AC41"/>
  <c r="AD41"/>
  <c r="AE41"/>
  <c r="AF41"/>
  <c r="AG41"/>
  <c r="AH41"/>
  <c r="AI41"/>
  <c r="AJ41"/>
  <c r="AK41"/>
  <c r="AL41"/>
  <c r="AM41"/>
  <c r="AN41"/>
  <c r="AN47"/>
  <c r="AN43"/>
  <c r="AN48" s="1"/>
  <c r="AN77" s="1"/>
  <c r="AO41"/>
  <c r="AP41"/>
  <c r="AQ41"/>
  <c r="Q42"/>
  <c r="R42"/>
  <c r="S42"/>
  <c r="T42"/>
  <c r="U42"/>
  <c r="V42"/>
  <c r="W42"/>
  <c r="X42"/>
  <c r="X47"/>
  <c r="X43"/>
  <c r="X48"/>
  <c r="Y42"/>
  <c r="Z42"/>
  <c r="AA42"/>
  <c r="AB42"/>
  <c r="AB47"/>
  <c r="AB43"/>
  <c r="AB48" s="1"/>
  <c r="AC42"/>
  <c r="AD42"/>
  <c r="AE42"/>
  <c r="AE47"/>
  <c r="AE43"/>
  <c r="AF42"/>
  <c r="AF47"/>
  <c r="AF43"/>
  <c r="AF48" s="1"/>
  <c r="AF67" s="1"/>
  <c r="AG42"/>
  <c r="AH42"/>
  <c r="AH47"/>
  <c r="AH43"/>
  <c r="AH48" s="1"/>
  <c r="AI42"/>
  <c r="AJ42"/>
  <c r="AK42"/>
  <c r="AL42"/>
  <c r="AL47"/>
  <c r="AL43"/>
  <c r="AL48" s="1"/>
  <c r="AM42"/>
  <c r="AM47"/>
  <c r="AM43"/>
  <c r="AM48" s="1"/>
  <c r="AN42"/>
  <c r="AO42"/>
  <c r="AP42"/>
  <c r="AP47"/>
  <c r="AP43"/>
  <c r="AP48" s="1"/>
  <c r="AQ42"/>
  <c r="Q46"/>
  <c r="R46"/>
  <c r="S46"/>
  <c r="T46"/>
  <c r="U46"/>
  <c r="V46"/>
  <c r="W46"/>
  <c r="X46"/>
  <c r="Y46"/>
  <c r="Z46"/>
  <c r="AA46"/>
  <c r="AB46"/>
  <c r="AC46"/>
  <c r="AD46"/>
  <c r="AE46"/>
  <c r="AF46"/>
  <c r="AG46"/>
  <c r="AH46"/>
  <c r="AI46"/>
  <c r="AJ46"/>
  <c r="AK46"/>
  <c r="AL46"/>
  <c r="AM46"/>
  <c r="AN46"/>
  <c r="AO46"/>
  <c r="AP46"/>
  <c r="AQ46"/>
  <c r="AQ47"/>
  <c r="AQ43"/>
  <c r="AQ48" s="1"/>
  <c r="BK6"/>
  <c r="BI6"/>
  <c r="BJ6"/>
  <c r="BL6"/>
  <c r="D2" i="6"/>
  <c r="D3"/>
  <c r="C18" i="5"/>
  <c r="N8" s="1"/>
  <c r="K3"/>
  <c r="K2"/>
  <c r="AM3"/>
  <c r="J3" i="4"/>
  <c r="D3"/>
  <c r="D2"/>
  <c r="E46" i="2"/>
  <c r="F46"/>
  <c r="G46"/>
  <c r="H46"/>
  <c r="I46"/>
  <c r="J46"/>
  <c r="K46"/>
  <c r="L46"/>
  <c r="M46"/>
  <c r="N46"/>
  <c r="O46"/>
  <c r="P46"/>
  <c r="E42"/>
  <c r="F42"/>
  <c r="G42"/>
  <c r="H42"/>
  <c r="I42"/>
  <c r="J42"/>
  <c r="K42"/>
  <c r="L42"/>
  <c r="M42"/>
  <c r="M47"/>
  <c r="M43"/>
  <c r="M48"/>
  <c r="N42"/>
  <c r="O42"/>
  <c r="P42"/>
  <c r="P47"/>
  <c r="P43"/>
  <c r="P48"/>
  <c r="E41"/>
  <c r="E47"/>
  <c r="E43"/>
  <c r="E48"/>
  <c r="F41"/>
  <c r="F47"/>
  <c r="F43"/>
  <c r="F48"/>
  <c r="G41"/>
  <c r="H41"/>
  <c r="I41"/>
  <c r="J41"/>
  <c r="J47"/>
  <c r="J43"/>
  <c r="J48" s="1"/>
  <c r="K41"/>
  <c r="L41"/>
  <c r="M41"/>
  <c r="N41"/>
  <c r="O41"/>
  <c r="P41"/>
  <c r="D46"/>
  <c r="D41"/>
  <c r="AV7"/>
  <c r="AV8"/>
  <c r="AV9"/>
  <c r="AV10"/>
  <c r="AV11"/>
  <c r="AV12"/>
  <c r="AV13"/>
  <c r="AV14"/>
  <c r="AV15"/>
  <c r="AV16"/>
  <c r="AV17"/>
  <c r="AV18"/>
  <c r="AV19"/>
  <c r="AV20"/>
  <c r="AV21"/>
  <c r="AV22"/>
  <c r="AV23"/>
  <c r="AV24"/>
  <c r="AV25"/>
  <c r="AV26"/>
  <c r="AV27"/>
  <c r="AV28"/>
  <c r="AV29"/>
  <c r="AV30"/>
  <c r="AV31"/>
  <c r="AV32"/>
  <c r="AV33"/>
  <c r="AV34"/>
  <c r="AV35"/>
  <c r="AV36"/>
  <c r="AV37"/>
  <c r="AV38"/>
  <c r="AV39"/>
  <c r="AV40"/>
  <c r="AV6"/>
  <c r="AR7"/>
  <c r="AR8"/>
  <c r="AR9"/>
  <c r="AR10"/>
  <c r="AR11"/>
  <c r="AR12"/>
  <c r="AR13"/>
  <c r="AR14"/>
  <c r="AR15"/>
  <c r="AR16"/>
  <c r="AR17"/>
  <c r="AR18"/>
  <c r="AR19"/>
  <c r="AR20"/>
  <c r="AR21"/>
  <c r="AR22"/>
  <c r="AR23"/>
  <c r="AR24"/>
  <c r="AR25"/>
  <c r="AR26"/>
  <c r="AR27"/>
  <c r="AR28"/>
  <c r="AR29"/>
  <c r="AR30"/>
  <c r="AR31"/>
  <c r="AR32"/>
  <c r="AR33"/>
  <c r="AR34"/>
  <c r="AR35"/>
  <c r="AR36"/>
  <c r="AR37"/>
  <c r="AR38"/>
  <c r="AR39"/>
  <c r="AR40"/>
  <c r="AR6"/>
  <c r="C56" i="6"/>
  <c r="G18" s="1"/>
  <c r="H18" s="1"/>
  <c r="B57"/>
  <c r="B58"/>
  <c r="B59"/>
  <c r="B60"/>
  <c r="B61"/>
  <c r="B62"/>
  <c r="B63"/>
  <c r="B64"/>
  <c r="B65"/>
  <c r="B66"/>
  <c r="B67"/>
  <c r="B68"/>
  <c r="B69"/>
  <c r="B70"/>
  <c r="B71"/>
  <c r="B72"/>
  <c r="B73"/>
  <c r="B74"/>
  <c r="B75"/>
  <c r="B76"/>
  <c r="B77"/>
  <c r="B78"/>
  <c r="B79"/>
  <c r="B80"/>
  <c r="B81"/>
  <c r="B82"/>
  <c r="B83"/>
  <c r="B84"/>
  <c r="B85"/>
  <c r="B86"/>
  <c r="B87"/>
  <c r="B88"/>
  <c r="B89"/>
  <c r="B90"/>
  <c r="B91"/>
  <c r="AS6" i="2"/>
  <c r="AT6"/>
  <c r="BM6"/>
  <c r="AS7"/>
  <c r="AU7"/>
  <c r="BM7"/>
  <c r="H8" i="4" s="1"/>
  <c r="L8" s="1"/>
  <c r="AS8" i="2"/>
  <c r="AU8"/>
  <c r="AS9"/>
  <c r="AS10"/>
  <c r="AS11"/>
  <c r="AS12"/>
  <c r="AS13"/>
  <c r="AS14"/>
  <c r="AS15"/>
  <c r="AU15"/>
  <c r="AS16"/>
  <c r="AS17"/>
  <c r="AS18"/>
  <c r="AS19"/>
  <c r="AS20"/>
  <c r="AS21"/>
  <c r="BM21"/>
  <c r="H22" i="4" s="1"/>
  <c r="L22" s="1"/>
  <c r="AS22" i="2"/>
  <c r="AS23"/>
  <c r="AS24"/>
  <c r="AS25"/>
  <c r="BM25"/>
  <c r="H26" i="4" s="1"/>
  <c r="L26" s="1"/>
  <c r="AS26" i="2"/>
  <c r="AS27"/>
  <c r="BM27"/>
  <c r="H28" i="4" s="1"/>
  <c r="L28" s="1"/>
  <c r="AS28" i="2"/>
  <c r="AS29"/>
  <c r="AS30"/>
  <c r="AS31"/>
  <c r="AS32"/>
  <c r="AS33"/>
  <c r="BM33"/>
  <c r="H34" i="4" s="1"/>
  <c r="L34" s="1"/>
  <c r="AS34" i="2"/>
  <c r="AS35"/>
  <c r="BM35"/>
  <c r="H36" i="4" s="1"/>
  <c r="L36" s="1"/>
  <c r="AS36" i="2"/>
  <c r="AS37"/>
  <c r="AU37"/>
  <c r="AS38"/>
  <c r="AS39"/>
  <c r="BM39"/>
  <c r="H40" i="4" s="1"/>
  <c r="L40" s="1"/>
  <c r="AS40" i="2"/>
  <c r="A41"/>
  <c r="B41"/>
  <c r="D42"/>
  <c r="A51"/>
  <c r="B51"/>
  <c r="A52"/>
  <c r="B52"/>
  <c r="A53"/>
  <c r="B53"/>
  <c r="A54"/>
  <c r="B54"/>
  <c r="A55"/>
  <c r="B55"/>
  <c r="A56"/>
  <c r="B56"/>
  <c r="A57"/>
  <c r="B57"/>
  <c r="A58"/>
  <c r="B58"/>
  <c r="A59"/>
  <c r="B59"/>
  <c r="A60"/>
  <c r="B60"/>
  <c r="A61"/>
  <c r="B61"/>
  <c r="A62"/>
  <c r="B62"/>
  <c r="A63"/>
  <c r="B63"/>
  <c r="A64"/>
  <c r="B64"/>
  <c r="A65"/>
  <c r="B65"/>
  <c r="A66"/>
  <c r="B66"/>
  <c r="A67"/>
  <c r="B67"/>
  <c r="A68"/>
  <c r="B68"/>
  <c r="A69"/>
  <c r="B69"/>
  <c r="A70"/>
  <c r="B70"/>
  <c r="A71"/>
  <c r="B71"/>
  <c r="A72"/>
  <c r="B72"/>
  <c r="A73"/>
  <c r="B73"/>
  <c r="A74"/>
  <c r="B74"/>
  <c r="A75"/>
  <c r="B75"/>
  <c r="A76"/>
  <c r="B76"/>
  <c r="A77"/>
  <c r="B77"/>
  <c r="A78"/>
  <c r="B78"/>
  <c r="A79"/>
  <c r="B79"/>
  <c r="A80"/>
  <c r="B80"/>
  <c r="A81"/>
  <c r="B81"/>
  <c r="A82"/>
  <c r="B82"/>
  <c r="A83"/>
  <c r="B83"/>
  <c r="A84"/>
  <c r="B84"/>
  <c r="A85"/>
  <c r="B85"/>
  <c r="B7" i="4"/>
  <c r="B8"/>
  <c r="B9"/>
  <c r="B10"/>
  <c r="B11"/>
  <c r="B12"/>
  <c r="B13"/>
  <c r="B14"/>
  <c r="B15"/>
  <c r="B16"/>
  <c r="B17"/>
  <c r="B18"/>
  <c r="B19"/>
  <c r="B20"/>
  <c r="B21"/>
  <c r="B22"/>
  <c r="B23"/>
  <c r="B24"/>
  <c r="B25"/>
  <c r="B26"/>
  <c r="B27"/>
  <c r="B28"/>
  <c r="B29"/>
  <c r="B30"/>
  <c r="B31"/>
  <c r="B32"/>
  <c r="B33"/>
  <c r="B34"/>
  <c r="B35"/>
  <c r="B36"/>
  <c r="B37"/>
  <c r="B38"/>
  <c r="B39"/>
  <c r="B40"/>
  <c r="B41"/>
  <c r="B19" i="5"/>
  <c r="B20"/>
  <c r="B21"/>
  <c r="B22"/>
  <c r="B23"/>
  <c r="B24"/>
  <c r="B25"/>
  <c r="B26"/>
  <c r="B27"/>
  <c r="B28"/>
  <c r="B29"/>
  <c r="B30"/>
  <c r="B31"/>
  <c r="B32"/>
  <c r="B33"/>
  <c r="B34"/>
  <c r="B35"/>
  <c r="B36"/>
  <c r="B37"/>
  <c r="B38"/>
  <c r="B39"/>
  <c r="B40"/>
  <c r="B41"/>
  <c r="B42"/>
  <c r="B43"/>
  <c r="B44"/>
  <c r="B45"/>
  <c r="B46"/>
  <c r="B47"/>
  <c r="B48"/>
  <c r="C50"/>
  <c r="AS78"/>
  <c r="AT78"/>
  <c r="AR78"/>
  <c r="BA14"/>
  <c r="L8"/>
  <c r="BM23" i="2"/>
  <c r="H24" i="4" s="1"/>
  <c r="L24" s="1"/>
  <c r="AS77" i="5"/>
  <c r="BJ11" i="2"/>
  <c r="BL11"/>
  <c r="BB10"/>
  <c r="BD10"/>
  <c r="BJ7"/>
  <c r="BL7"/>
  <c r="Z73"/>
  <c r="G39" i="6"/>
  <c r="H39" s="1"/>
  <c r="AD47" i="2"/>
  <c r="AD43"/>
  <c r="AD48" s="1"/>
  <c r="G26" i="6"/>
  <c r="H26" s="1"/>
  <c r="X8" i="5"/>
  <c r="AO47" i="2"/>
  <c r="AO43"/>
  <c r="AO48"/>
  <c r="AG47"/>
  <c r="AG43"/>
  <c r="AG48" s="1"/>
  <c r="G7" i="6"/>
  <c r="H7" s="1"/>
  <c r="BM24" i="2"/>
  <c r="H25" i="4" s="1"/>
  <c r="L25" s="1"/>
  <c r="W8" i="5"/>
  <c r="AE48" i="2"/>
  <c r="AE60"/>
  <c r="BM17"/>
  <c r="H18" i="4" s="1"/>
  <c r="L18" s="1"/>
  <c r="AU17" i="2"/>
  <c r="G29" i="6"/>
  <c r="H29" s="1"/>
  <c r="G28"/>
  <c r="H28" s="1"/>
  <c r="G52"/>
  <c r="H52" s="1"/>
  <c r="R8" i="5"/>
  <c r="BM31" i="2"/>
  <c r="H32" i="4" s="1"/>
  <c r="L32" s="1"/>
  <c r="G8" i="6"/>
  <c r="H8" s="1"/>
  <c r="I22" i="4"/>
  <c r="G13" i="6"/>
  <c r="H13" s="1"/>
  <c r="G43"/>
  <c r="H43" s="1"/>
  <c r="G19"/>
  <c r="H19" s="1"/>
  <c r="AU33" i="2"/>
  <c r="G45" i="6"/>
  <c r="H45" s="1"/>
  <c r="N47" i="2"/>
  <c r="N43"/>
  <c r="N48" s="1"/>
  <c r="BM22"/>
  <c r="H23" i="4" s="1"/>
  <c r="L23" s="1"/>
  <c r="AU32" i="2"/>
  <c r="BM20"/>
  <c r="H21" i="4" s="1"/>
  <c r="L21" s="1"/>
  <c r="I41"/>
  <c r="I28"/>
  <c r="AU27" i="2"/>
  <c r="AU31"/>
  <c r="AU40"/>
  <c r="AU21"/>
  <c r="AU35"/>
  <c r="I18" i="4"/>
  <c r="AU25" i="2"/>
  <c r="BM26"/>
  <c r="H27" i="4" s="1"/>
  <c r="L27" s="1"/>
  <c r="AU28" i="2"/>
  <c r="BM18"/>
  <c r="H19" i="4" s="1"/>
  <c r="L19" s="1"/>
  <c r="F8" i="5"/>
  <c r="P8"/>
  <c r="H8"/>
  <c r="AG8"/>
  <c r="AC9"/>
  <c r="AB8"/>
  <c r="D10"/>
  <c r="AL8"/>
  <c r="BM29" i="2"/>
  <c r="H30" i="4" s="1"/>
  <c r="L30" s="1"/>
  <c r="I30"/>
  <c r="AU39" i="2"/>
  <c r="AF8" i="5"/>
  <c r="AQ8"/>
  <c r="S9"/>
  <c r="AU8"/>
  <c r="AU30" i="2"/>
  <c r="AU23"/>
  <c r="AC8" i="5"/>
  <c r="AS8"/>
  <c r="AR8"/>
  <c r="T8"/>
  <c r="BM19" i="2"/>
  <c r="H20" i="4" s="1"/>
  <c r="L20" s="1"/>
  <c r="AU19" i="2"/>
  <c r="AM10" i="5"/>
  <c r="G8"/>
  <c r="D8"/>
  <c r="I24" i="4"/>
  <c r="Q8" i="5"/>
  <c r="AU29" i="2"/>
  <c r="AU36"/>
  <c r="I38" i="4"/>
  <c r="AI8" i="5"/>
  <c r="AK8"/>
  <c r="M8"/>
  <c r="AM8"/>
  <c r="BM37" i="2"/>
  <c r="H38" i="4" s="1"/>
  <c r="L38" s="1"/>
  <c r="G37" i="6"/>
  <c r="H37" s="1"/>
  <c r="AH53" i="2"/>
  <c r="AH70"/>
  <c r="AH73"/>
  <c r="AH57"/>
  <c r="AE71"/>
  <c r="AE72"/>
  <c r="AE73"/>
  <c r="AE69"/>
  <c r="AE83"/>
  <c r="AE84"/>
  <c r="AE62"/>
  <c r="AE58"/>
  <c r="AO61"/>
  <c r="AN67"/>
  <c r="AN69"/>
  <c r="X83"/>
  <c r="X74"/>
  <c r="AH72"/>
  <c r="AO51"/>
  <c r="AH55"/>
  <c r="E78"/>
  <c r="E81"/>
  <c r="E82"/>
  <c r="E59"/>
  <c r="E54"/>
  <c r="E64"/>
  <c r="E53"/>
  <c r="E77"/>
  <c r="E80"/>
  <c r="E68"/>
  <c r="E85"/>
  <c r="BM13"/>
  <c r="H14" i="4" s="1"/>
  <c r="L14" s="1"/>
  <c r="AU13" i="2"/>
  <c r="BM9"/>
  <c r="H10" i="4" s="1"/>
  <c r="L10" s="1"/>
  <c r="AU9" i="2"/>
  <c r="J65"/>
  <c r="J80"/>
  <c r="J85"/>
  <c r="J63"/>
  <c r="J67"/>
  <c r="J53"/>
  <c r="J55"/>
  <c r="J74"/>
  <c r="J68"/>
  <c r="J79"/>
  <c r="J75"/>
  <c r="J76"/>
  <c r="J59"/>
  <c r="J54"/>
  <c r="F80"/>
  <c r="AP58"/>
  <c r="AP78"/>
  <c r="AP71"/>
  <c r="AP79"/>
  <c r="W73"/>
  <c r="W68"/>
  <c r="W63"/>
  <c r="W81"/>
  <c r="W78"/>
  <c r="W71"/>
  <c r="W80"/>
  <c r="W67"/>
  <c r="W58"/>
  <c r="W64"/>
  <c r="AM58"/>
  <c r="AU12"/>
  <c r="M68"/>
  <c r="M67"/>
  <c r="M60"/>
  <c r="M76"/>
  <c r="N63"/>
  <c r="N64"/>
  <c r="N82"/>
  <c r="N57"/>
  <c r="N74"/>
  <c r="N67"/>
  <c r="N69"/>
  <c r="N53"/>
  <c r="J3" i="9"/>
  <c r="X71" i="2"/>
  <c r="AN70"/>
  <c r="AO65"/>
  <c r="BM8"/>
  <c r="H9" i="4" s="1"/>
  <c r="L9" s="1"/>
  <c r="AU6" i="2"/>
  <c r="R47"/>
  <c r="R43"/>
  <c r="R48" s="1"/>
  <c r="AC47"/>
  <c r="AC43"/>
  <c r="AC48" s="1"/>
  <c r="AX14"/>
  <c r="AZ14"/>
  <c r="X51"/>
  <c r="X55"/>
  <c r="AN52"/>
  <c r="AO52"/>
  <c r="AE74"/>
  <c r="AE53"/>
  <c r="AE85"/>
  <c r="AE54"/>
  <c r="AF70"/>
  <c r="I47"/>
  <c r="I43"/>
  <c r="I48"/>
  <c r="O47"/>
  <c r="O43"/>
  <c r="O48" s="1"/>
  <c r="O52" s="1"/>
  <c r="K47"/>
  <c r="K43"/>
  <c r="K48" s="1"/>
  <c r="G47"/>
  <c r="G43"/>
  <c r="G48" s="1"/>
  <c r="AA47"/>
  <c r="AA43"/>
  <c r="AA48" s="1"/>
  <c r="S47"/>
  <c r="S43"/>
  <c r="S48" s="1"/>
  <c r="AI47"/>
  <c r="AI43"/>
  <c r="AI48"/>
  <c r="U47"/>
  <c r="U43"/>
  <c r="U48" s="1"/>
  <c r="Q47"/>
  <c r="Q43"/>
  <c r="Q48" s="1"/>
  <c r="G3" i="9"/>
  <c r="AN57" i="2"/>
  <c r="X57"/>
  <c r="X58"/>
  <c r="AN75"/>
  <c r="BB13"/>
  <c r="BD13"/>
  <c r="X84"/>
  <c r="AN61"/>
  <c r="AN80"/>
  <c r="AO67"/>
  <c r="AE78"/>
  <c r="AE57"/>
  <c r="AE52"/>
  <c r="AF76"/>
  <c r="AK47"/>
  <c r="AK43"/>
  <c r="AK48"/>
  <c r="V47"/>
  <c r="V43"/>
  <c r="V48" s="1"/>
  <c r="T47"/>
  <c r="T43"/>
  <c r="T48"/>
  <c r="AX12"/>
  <c r="AZ12"/>
  <c r="D3" i="9"/>
  <c r="P68" i="2"/>
  <c r="P58"/>
  <c r="P71"/>
  <c r="P62"/>
  <c r="P73"/>
  <c r="P59"/>
  <c r="P77"/>
  <c r="P69"/>
  <c r="P84"/>
  <c r="P63"/>
  <c r="P54"/>
  <c r="P70"/>
  <c r="P79"/>
  <c r="P72"/>
  <c r="P74"/>
  <c r="P85"/>
  <c r="P67"/>
  <c r="AK72"/>
  <c r="AK66"/>
  <c r="AK64"/>
  <c r="AK55"/>
  <c r="AK70"/>
  <c r="AA68"/>
  <c r="AA76"/>
  <c r="AA56"/>
  <c r="AA85"/>
  <c r="AA55"/>
  <c r="T53"/>
  <c r="T70"/>
  <c r="T68"/>
  <c r="T69"/>
  <c r="T66"/>
  <c r="T56"/>
  <c r="T76"/>
  <c r="T59"/>
  <c r="T63"/>
  <c r="T55"/>
  <c r="T80"/>
  <c r="T78"/>
  <c r="T83"/>
  <c r="T60"/>
  <c r="T73"/>
  <c r="T54"/>
  <c r="T61"/>
  <c r="AM64"/>
  <c r="AM77"/>
  <c r="AM81"/>
  <c r="AM51"/>
  <c r="AM70"/>
  <c r="AM59"/>
  <c r="AM84"/>
  <c r="AM82"/>
  <c r="AM61"/>
  <c r="AM63"/>
  <c r="AM72"/>
  <c r="R64"/>
  <c r="R62"/>
  <c r="R77"/>
  <c r="R78"/>
  <c r="R56"/>
  <c r="R70"/>
  <c r="R81"/>
  <c r="R51"/>
  <c r="R68"/>
  <c r="Z51"/>
  <c r="Z61"/>
  <c r="Z75"/>
  <c r="Z85"/>
  <c r="Z77"/>
  <c r="Z65"/>
  <c r="Z81"/>
  <c r="Z53"/>
  <c r="Z62"/>
  <c r="Z54"/>
  <c r="Z72"/>
  <c r="Z56"/>
  <c r="Z57"/>
  <c r="Z79"/>
  <c r="Z83"/>
  <c r="Z66"/>
  <c r="Z76"/>
  <c r="Z60"/>
  <c r="AO71"/>
  <c r="AO56"/>
  <c r="AO69"/>
  <c r="AO70"/>
  <c r="AO76"/>
  <c r="AO85"/>
  <c r="AO74"/>
  <c r="AO64"/>
  <c r="AO73"/>
  <c r="AO83"/>
  <c r="AO57"/>
  <c r="AO79"/>
  <c r="AO53"/>
  <c r="AO66"/>
  <c r="AO55"/>
  <c r="AO72"/>
  <c r="AO81"/>
  <c r="AO78"/>
  <c r="AO77"/>
  <c r="AO59"/>
  <c r="M58"/>
  <c r="M78"/>
  <c r="M55"/>
  <c r="M69"/>
  <c r="M85"/>
  <c r="M74"/>
  <c r="M73"/>
  <c r="M63"/>
  <c r="M54"/>
  <c r="M81"/>
  <c r="M64"/>
  <c r="M80"/>
  <c r="M57"/>
  <c r="M75"/>
  <c r="M59"/>
  <c r="M84"/>
  <c r="M56"/>
  <c r="M65"/>
  <c r="M70"/>
  <c r="M62"/>
  <c r="M61"/>
  <c r="M66"/>
  <c r="M79"/>
  <c r="M53"/>
  <c r="M52"/>
  <c r="M83"/>
  <c r="M71"/>
  <c r="AI83"/>
  <c r="AI80"/>
  <c r="AI79"/>
  <c r="AI55"/>
  <c r="AI81"/>
  <c r="AI65"/>
  <c r="AI56"/>
  <c r="AI78"/>
  <c r="AI66"/>
  <c r="AI59"/>
  <c r="AI52"/>
  <c r="AI54"/>
  <c r="AI60"/>
  <c r="AI77"/>
  <c r="AI61"/>
  <c r="AI76"/>
  <c r="AI70"/>
  <c r="AI63"/>
  <c r="AI75"/>
  <c r="AI57"/>
  <c r="AI62"/>
  <c r="AI72"/>
  <c r="AI84"/>
  <c r="AI69"/>
  <c r="AI51"/>
  <c r="AN63"/>
  <c r="AN82"/>
  <c r="AN64"/>
  <c r="AN73"/>
  <c r="AN83"/>
  <c r="AN59"/>
  <c r="AN56"/>
  <c r="AN76"/>
  <c r="AN68"/>
  <c r="AN55"/>
  <c r="AN72"/>
  <c r="AN81"/>
  <c r="AN58"/>
  <c r="AN51"/>
  <c r="AN71"/>
  <c r="AN74"/>
  <c r="AM62"/>
  <c r="AM65"/>
  <c r="AM66"/>
  <c r="AF78"/>
  <c r="R59"/>
  <c r="R53"/>
  <c r="Z59"/>
  <c r="F68"/>
  <c r="AM45"/>
  <c r="BM15"/>
  <c r="H16" i="4" s="1"/>
  <c r="L16" s="1"/>
  <c r="R84" i="2"/>
  <c r="AO63"/>
  <c r="AO75"/>
  <c r="AO82"/>
  <c r="AM60"/>
  <c r="AM54"/>
  <c r="AF71"/>
  <c r="AF53"/>
  <c r="R73"/>
  <c r="R67"/>
  <c r="Z52"/>
  <c r="Z84"/>
  <c r="Z58"/>
  <c r="AP52"/>
  <c r="AP84"/>
  <c r="K54"/>
  <c r="F74"/>
  <c r="R54"/>
  <c r="AM75"/>
  <c r="AM55"/>
  <c r="AF61"/>
  <c r="AF74"/>
  <c r="AF85"/>
  <c r="AF79"/>
  <c r="AF65"/>
  <c r="AF75"/>
  <c r="AF84"/>
  <c r="AF60"/>
  <c r="AF57"/>
  <c r="AF66"/>
  <c r="AF63"/>
  <c r="AF56"/>
  <c r="AF73"/>
  <c r="AF83"/>
  <c r="AF59"/>
  <c r="AF51"/>
  <c r="AF77"/>
  <c r="AF69"/>
  <c r="AF64"/>
  <c r="F63"/>
  <c r="F76"/>
  <c r="F60"/>
  <c r="F55"/>
  <c r="F81"/>
  <c r="F65"/>
  <c r="F78"/>
  <c r="F53"/>
  <c r="F71"/>
  <c r="F54"/>
  <c r="F72"/>
  <c r="F56"/>
  <c r="F82"/>
  <c r="F77"/>
  <c r="F61"/>
  <c r="F58"/>
  <c r="F83"/>
  <c r="F51"/>
  <c r="F84"/>
  <c r="F52"/>
  <c r="F73"/>
  <c r="F59"/>
  <c r="F75"/>
  <c r="F64"/>
  <c r="F85"/>
  <c r="F67"/>
  <c r="K67"/>
  <c r="K59"/>
  <c r="K60"/>
  <c r="K72"/>
  <c r="K74"/>
  <c r="K58"/>
  <c r="K64"/>
  <c r="K61"/>
  <c r="K81"/>
  <c r="K68"/>
  <c r="K63"/>
  <c r="K51"/>
  <c r="K70"/>
  <c r="K55"/>
  <c r="K85"/>
  <c r="K53"/>
  <c r="K57"/>
  <c r="K73"/>
  <c r="K52"/>
  <c r="K76"/>
  <c r="K82"/>
  <c r="K75"/>
  <c r="K83"/>
  <c r="K56"/>
  <c r="K79"/>
  <c r="K62"/>
  <c r="K69"/>
  <c r="AP55"/>
  <c r="AP75"/>
  <c r="AP85"/>
  <c r="AP77"/>
  <c r="AP65"/>
  <c r="AP82"/>
  <c r="AP69"/>
  <c r="AP57"/>
  <c r="AP66"/>
  <c r="AP61"/>
  <c r="AP63"/>
  <c r="AP74"/>
  <c r="AP51"/>
  <c r="AP54"/>
  <c r="AP72"/>
  <c r="AP56"/>
  <c r="AP81"/>
  <c r="AP53"/>
  <c r="AP83"/>
  <c r="AP59"/>
  <c r="AP76"/>
  <c r="AP60"/>
  <c r="I56"/>
  <c r="I74"/>
  <c r="I57"/>
  <c r="I66"/>
  <c r="I78"/>
  <c r="AE56"/>
  <c r="AE76"/>
  <c r="AE55"/>
  <c r="AE75"/>
  <c r="AE59"/>
  <c r="AE64"/>
  <c r="AE80"/>
  <c r="AE77"/>
  <c r="AE61"/>
  <c r="AE68"/>
  <c r="AE82"/>
  <c r="AE66"/>
  <c r="AE63"/>
  <c r="AE79"/>
  <c r="AE81"/>
  <c r="AE65"/>
  <c r="AE67"/>
  <c r="AE51"/>
  <c r="AE70"/>
  <c r="BM14"/>
  <c r="H15" i="4" s="1"/>
  <c r="L15" s="1"/>
  <c r="AU11" i="2"/>
  <c r="BM11"/>
  <c r="H12" i="4" s="1"/>
  <c r="L12" s="1"/>
  <c r="E72" i="2"/>
  <c r="E74"/>
  <c r="E58"/>
  <c r="E76"/>
  <c r="E57"/>
  <c r="E69"/>
  <c r="E61"/>
  <c r="E56"/>
  <c r="E70"/>
  <c r="E51"/>
  <c r="E67"/>
  <c r="E83"/>
  <c r="E65"/>
  <c r="O68"/>
  <c r="O84"/>
  <c r="O80"/>
  <c r="O55"/>
  <c r="O79"/>
  <c r="O66"/>
  <c r="AH76"/>
  <c r="AH62"/>
  <c r="AH68"/>
  <c r="AH74"/>
  <c r="AH78"/>
  <c r="AH71"/>
  <c r="AH67"/>
  <c r="AH81"/>
  <c r="AH65"/>
  <c r="AH82"/>
  <c r="AH51"/>
  <c r="AH80"/>
  <c r="AH58"/>
  <c r="AH75"/>
  <c r="AH84"/>
  <c r="AH63"/>
  <c r="AH66"/>
  <c r="AH85"/>
  <c r="AH69"/>
  <c r="AH59"/>
  <c r="AH56"/>
  <c r="AH54"/>
  <c r="X63"/>
  <c r="X66"/>
  <c r="X54"/>
  <c r="X67"/>
  <c r="X80"/>
  <c r="X53"/>
  <c r="X78"/>
  <c r="X69"/>
  <c r="X60"/>
  <c r="X56"/>
  <c r="X76"/>
  <c r="X65"/>
  <c r="X75"/>
  <c r="X52"/>
  <c r="X70"/>
  <c r="X68"/>
  <c r="X85"/>
  <c r="X77"/>
  <c r="R76"/>
  <c r="AM76"/>
  <c r="AF81"/>
  <c r="AF55"/>
  <c r="R85"/>
  <c r="Z64"/>
  <c r="Z71"/>
  <c r="F57"/>
  <c r="Z69"/>
  <c r="AM73"/>
  <c r="Z70"/>
  <c r="AO68"/>
  <c r="AO80"/>
  <c r="AO54"/>
  <c r="AM67"/>
  <c r="AM56"/>
  <c r="AF72"/>
  <c r="AF58"/>
  <c r="AF68"/>
  <c r="R69"/>
  <c r="R83"/>
  <c r="Z74"/>
  <c r="Z80"/>
  <c r="Z67"/>
  <c r="AP70"/>
  <c r="AP80"/>
  <c r="AP67"/>
  <c r="K65"/>
  <c r="K77"/>
  <c r="K71"/>
  <c r="F70"/>
  <c r="F66"/>
  <c r="F79"/>
  <c r="AP73"/>
  <c r="Y47"/>
  <c r="Y43"/>
  <c r="Y48"/>
  <c r="AN84"/>
  <c r="AF80"/>
  <c r="E73"/>
  <c r="AN60"/>
  <c r="AF52"/>
  <c r="W55"/>
  <c r="W60"/>
  <c r="W75"/>
  <c r="W65"/>
  <c r="W61"/>
  <c r="W82"/>
  <c r="W74"/>
  <c r="W62"/>
  <c r="W85"/>
  <c r="W57"/>
  <c r="W53"/>
  <c r="W66"/>
  <c r="W70"/>
  <c r="N77"/>
  <c r="W51"/>
  <c r="W77"/>
  <c r="D47"/>
  <c r="D43"/>
  <c r="BB14"/>
  <c r="BD14"/>
  <c r="AX9"/>
  <c r="AZ9"/>
  <c r="N71"/>
  <c r="N55"/>
  <c r="N81"/>
  <c r="N54"/>
  <c r="N56"/>
  <c r="N62"/>
  <c r="N85"/>
  <c r="N52"/>
  <c r="N68"/>
  <c r="N79"/>
  <c r="N75"/>
  <c r="N73"/>
  <c r="N80"/>
  <c r="N66"/>
  <c r="N58"/>
  <c r="N61"/>
  <c r="U61"/>
  <c r="U63"/>
  <c r="U73"/>
  <c r="U74"/>
  <c r="U79"/>
  <c r="U80"/>
  <c r="U52"/>
  <c r="J66"/>
  <c r="J81"/>
  <c r="J73"/>
  <c r="J69"/>
  <c r="J61"/>
  <c r="J57"/>
  <c r="J77"/>
  <c r="W69"/>
  <c r="N84"/>
  <c r="L47"/>
  <c r="L43"/>
  <c r="L48"/>
  <c r="L78" s="1"/>
  <c r="H47"/>
  <c r="H43"/>
  <c r="H48" s="1"/>
  <c r="AJ47"/>
  <c r="AJ43"/>
  <c r="AJ48" s="1"/>
  <c r="U64"/>
  <c r="G22" i="6"/>
  <c r="H22" s="1"/>
  <c r="G38"/>
  <c r="H38" s="1"/>
  <c r="G48"/>
  <c r="H48" s="1"/>
  <c r="G41"/>
  <c r="H41" s="1"/>
  <c r="G16"/>
  <c r="H16" s="1"/>
  <c r="G30"/>
  <c r="H30" s="1"/>
  <c r="G6"/>
  <c r="H6" s="1"/>
  <c r="G25"/>
  <c r="H25" s="1"/>
  <c r="AO8" i="5"/>
  <c r="AM9"/>
  <c r="AT77" s="1"/>
  <c r="D11"/>
  <c r="S8"/>
  <c r="V8"/>
  <c r="AE8"/>
  <c r="AP8"/>
  <c r="S10"/>
  <c r="U8"/>
  <c r="E8"/>
  <c r="AH8"/>
  <c r="G40" i="6"/>
  <c r="H40" s="1"/>
  <c r="G14"/>
  <c r="H14" s="1"/>
  <c r="G24"/>
  <c r="H24" s="1"/>
  <c r="G20"/>
  <c r="H20" s="1"/>
  <c r="Z8" i="5"/>
  <c r="G15" i="6"/>
  <c r="H15" s="1"/>
  <c r="G51"/>
  <c r="H51" s="1"/>
  <c r="G9"/>
  <c r="H9" s="1"/>
  <c r="G10"/>
  <c r="H10" s="1"/>
  <c r="G50"/>
  <c r="H50" s="1"/>
  <c r="AC10" i="5"/>
  <c r="G49" i="6"/>
  <c r="H49" s="1"/>
  <c r="G12"/>
  <c r="H12" s="1"/>
  <c r="G44"/>
  <c r="H44" s="1"/>
  <c r="O8" i="5"/>
  <c r="K8"/>
  <c r="D9"/>
  <c r="AR77" s="1"/>
  <c r="I8"/>
  <c r="AA8"/>
  <c r="AT8"/>
  <c r="AZ14" s="1"/>
  <c r="AN8"/>
  <c r="AJ8"/>
  <c r="AD8"/>
  <c r="J8"/>
  <c r="G11" i="6"/>
  <c r="H11" s="1"/>
  <c r="G46"/>
  <c r="H46" s="1"/>
  <c r="Y8" i="5"/>
  <c r="G31" i="6"/>
  <c r="H31" s="1"/>
  <c r="G42"/>
  <c r="H42" s="1"/>
  <c r="G23"/>
  <c r="H23" s="1"/>
  <c r="G17"/>
  <c r="H17" s="1"/>
  <c r="G27"/>
  <c r="H27" s="1"/>
  <c r="I61" i="2"/>
  <c r="I67"/>
  <c r="I58"/>
  <c r="I65"/>
  <c r="I84"/>
  <c r="I80"/>
  <c r="I82"/>
  <c r="I75"/>
  <c r="I63"/>
  <c r="I53"/>
  <c r="I60"/>
  <c r="I52"/>
  <c r="I54"/>
  <c r="I68"/>
  <c r="U71"/>
  <c r="U68"/>
  <c r="U84"/>
  <c r="U60"/>
  <c r="U75"/>
  <c r="U66"/>
  <c r="U54"/>
  <c r="U78"/>
  <c r="U69"/>
  <c r="U56"/>
  <c r="U55"/>
  <c r="U83"/>
  <c r="U65"/>
  <c r="U53"/>
  <c r="U70"/>
  <c r="U51"/>
  <c r="U62"/>
  <c r="U77"/>
  <c r="U81"/>
  <c r="U58"/>
  <c r="U57"/>
  <c r="U85"/>
  <c r="U82"/>
  <c r="U59"/>
  <c r="U76"/>
  <c r="U67"/>
  <c r="U72"/>
  <c r="I77"/>
  <c r="I79"/>
  <c r="AA65"/>
  <c r="AA60"/>
  <c r="AA81"/>
  <c r="AA72"/>
  <c r="O56"/>
  <c r="O63"/>
  <c r="O64"/>
  <c r="I81"/>
  <c r="I85"/>
  <c r="I83"/>
  <c r="I71"/>
  <c r="I69"/>
  <c r="AA84"/>
  <c r="AA62"/>
  <c r="AA75"/>
  <c r="AA73"/>
  <c r="AA61"/>
  <c r="AA70"/>
  <c r="AA77"/>
  <c r="AA74"/>
  <c r="AA53"/>
  <c r="AK61"/>
  <c r="AK76"/>
  <c r="AK71"/>
  <c r="AK79"/>
  <c r="AK77"/>
  <c r="AK63"/>
  <c r="AK83"/>
  <c r="AK60"/>
  <c r="O54"/>
  <c r="O62"/>
  <c r="O51"/>
  <c r="O67"/>
  <c r="O53"/>
  <c r="O69"/>
  <c r="O85"/>
  <c r="O60"/>
  <c r="O78"/>
  <c r="O81"/>
  <c r="O74"/>
  <c r="O83"/>
  <c r="O61"/>
  <c r="O71"/>
  <c r="O70"/>
  <c r="O57"/>
  <c r="O73"/>
  <c r="O58"/>
  <c r="O65"/>
  <c r="O72"/>
  <c r="O76"/>
  <c r="O77"/>
  <c r="AI82"/>
  <c r="AI68"/>
  <c r="AI67"/>
  <c r="AI74"/>
  <c r="AI53"/>
  <c r="AI73"/>
  <c r="AI58"/>
  <c r="AI85"/>
  <c r="AI71"/>
  <c r="AI64"/>
  <c r="K84"/>
  <c r="K66"/>
  <c r="K78"/>
  <c r="K80"/>
  <c r="R57"/>
  <c r="R52"/>
  <c r="R79"/>
  <c r="R75"/>
  <c r="R80"/>
  <c r="R74"/>
  <c r="I55"/>
  <c r="I64"/>
  <c r="I76"/>
  <c r="AA59"/>
  <c r="AA82"/>
  <c r="AA79"/>
  <c r="AA71"/>
  <c r="AA63"/>
  <c r="I70"/>
  <c r="O82"/>
  <c r="O75"/>
  <c r="O59"/>
  <c r="I51"/>
  <c r="I72"/>
  <c r="I59"/>
  <c r="I73"/>
  <c r="I62"/>
  <c r="AA67"/>
  <c r="AA54"/>
  <c r="AA78"/>
  <c r="AA66"/>
  <c r="AA83"/>
  <c r="AA51"/>
  <c r="AA57"/>
  <c r="AK80"/>
  <c r="AK74"/>
  <c r="AK65"/>
  <c r="AK59"/>
  <c r="AK81"/>
  <c r="AK62"/>
  <c r="AK73"/>
  <c r="AK67"/>
  <c r="S58"/>
  <c r="S67"/>
  <c r="S82"/>
  <c r="S74"/>
  <c r="S62"/>
  <c r="S51"/>
  <c r="S70"/>
  <c r="S66"/>
  <c r="S72"/>
  <c r="S71"/>
  <c r="S76"/>
  <c r="S81"/>
  <c r="S65"/>
  <c r="S64"/>
  <c r="S63"/>
  <c r="S56"/>
  <c r="S85"/>
  <c r="S69"/>
  <c r="S53"/>
  <c r="S59"/>
  <c r="S54"/>
  <c r="S73"/>
  <c r="S52"/>
  <c r="S75"/>
  <c r="S57"/>
  <c r="S80"/>
  <c r="S55"/>
  <c r="S61"/>
  <c r="S60"/>
  <c r="S84"/>
  <c r="S78"/>
  <c r="S79"/>
  <c r="S77"/>
  <c r="S68"/>
  <c r="S83"/>
  <c r="L58"/>
  <c r="L60"/>
  <c r="L55"/>
  <c r="L85"/>
  <c r="L82"/>
  <c r="L52"/>
  <c r="L83"/>
  <c r="L76"/>
  <c r="L74"/>
  <c r="L62"/>
  <c r="L71"/>
  <c r="L54"/>
  <c r="L68"/>
  <c r="L59"/>
  <c r="L53"/>
  <c r="L57"/>
  <c r="L80"/>
  <c r="L63"/>
  <c r="AR45"/>
  <c r="D48"/>
  <c r="Y85"/>
  <c r="Y60"/>
  <c r="Y82"/>
  <c r="Y65"/>
  <c r="Y75"/>
  <c r="Y58"/>
  <c r="Y63"/>
  <c r="Y52"/>
  <c r="Y69"/>
  <c r="Y51"/>
  <c r="Y68"/>
  <c r="Y61"/>
  <c r="Y54"/>
  <c r="Y67"/>
  <c r="Y80"/>
  <c r="Y78"/>
  <c r="Y76"/>
  <c r="Y59"/>
  <c r="Y71"/>
  <c r="Y55"/>
  <c r="Y81"/>
  <c r="Y77"/>
  <c r="Y84"/>
  <c r="Y74"/>
  <c r="Y73"/>
  <c r="Y57"/>
  <c r="Y62"/>
  <c r="Y72"/>
  <c r="Y70"/>
  <c r="Y66"/>
  <c r="Y64"/>
  <c r="Y79"/>
  <c r="Y56"/>
  <c r="Y83"/>
  <c r="Y53"/>
  <c r="AC45"/>
  <c r="S45"/>
  <c r="D66"/>
  <c r="D84"/>
  <c r="D68"/>
  <c r="D85"/>
  <c r="D69"/>
  <c r="D53"/>
  <c r="D59"/>
  <c r="D62"/>
  <c r="D74"/>
  <c r="D82"/>
  <c r="D63"/>
  <c r="D80"/>
  <c r="D64"/>
  <c r="D81"/>
  <c r="D65"/>
  <c r="D83"/>
  <c r="D51"/>
  <c r="D54"/>
  <c r="D76"/>
  <c r="D77"/>
  <c r="D75"/>
  <c r="D55"/>
  <c r="D52"/>
  <c r="D56"/>
  <c r="D57"/>
  <c r="D70"/>
  <c r="D79"/>
  <c r="D60"/>
  <c r="D78"/>
  <c r="D73"/>
  <c r="D72"/>
  <c r="D67"/>
  <c r="D61"/>
  <c r="D71"/>
  <c r="D58"/>
  <c r="AW52"/>
  <c r="I8" i="4" s="1"/>
  <c r="AW59" i="2"/>
  <c r="I15" i="4" s="1"/>
  <c r="AW53" i="2"/>
  <c r="I9" i="4" s="1"/>
  <c r="AW58" i="2"/>
  <c r="I14" i="4" s="1"/>
  <c r="AW55" i="2"/>
  <c r="I11" i="4" s="1"/>
  <c r="AW56" i="2"/>
  <c r="I12" i="4" s="1"/>
  <c r="AW54" i="2"/>
  <c r="I10" i="4" s="1"/>
  <c r="AW60" i="2"/>
  <c r="I16" i="4" s="1"/>
  <c r="I7"/>
  <c r="AW57" i="2"/>
  <c r="I13" i="4" s="1"/>
  <c r="F42"/>
  <c r="H3" i="9" l="1"/>
  <c r="E3"/>
  <c r="L3" s="1"/>
  <c r="M3" s="1"/>
  <c r="F3"/>
  <c r="K3"/>
  <c r="C3"/>
  <c r="I3"/>
  <c r="AU10" i="2"/>
  <c r="AU34"/>
  <c r="BM38"/>
  <c r="H39" i="4" s="1"/>
  <c r="L39" s="1"/>
  <c r="BM16" i="2"/>
  <c r="H17" i="4" s="1"/>
  <c r="L17" s="1"/>
  <c r="AJ70" i="2"/>
  <c r="AJ65"/>
  <c r="AJ84"/>
  <c r="AJ71"/>
  <c r="AJ59"/>
  <c r="AJ85"/>
  <c r="AJ69"/>
  <c r="AJ62"/>
  <c r="AJ78"/>
  <c r="AJ55"/>
  <c r="AJ51"/>
  <c r="AJ81"/>
  <c r="AJ60"/>
  <c r="AJ58"/>
  <c r="AJ82"/>
  <c r="AJ68"/>
  <c r="AJ66"/>
  <c r="AJ77"/>
  <c r="AJ80"/>
  <c r="V76"/>
  <c r="V51"/>
  <c r="V70"/>
  <c r="V68"/>
  <c r="V69"/>
  <c r="V62"/>
  <c r="V72"/>
  <c r="V81"/>
  <c r="V80"/>
  <c r="V60"/>
  <c r="V79"/>
  <c r="V73"/>
  <c r="V78"/>
  <c r="V53"/>
  <c r="V63"/>
  <c r="V55"/>
  <c r="V56"/>
  <c r="V54"/>
  <c r="V65"/>
  <c r="V61"/>
  <c r="V83"/>
  <c r="Q67"/>
  <c r="Q55"/>
  <c r="Q83"/>
  <c r="Q52"/>
  <c r="Q84"/>
  <c r="Q51"/>
  <c r="Q85"/>
  <c r="Q57"/>
  <c r="Q71"/>
  <c r="Q58"/>
  <c r="Q56"/>
  <c r="Q66"/>
  <c r="Q54"/>
  <c r="Q80"/>
  <c r="Q81"/>
  <c r="Q53"/>
  <c r="Q72"/>
  <c r="Q70"/>
  <c r="Q79"/>
  <c r="Q63"/>
  <c r="Q75"/>
  <c r="Q73"/>
  <c r="Q65"/>
  <c r="Q59"/>
  <c r="Q69"/>
  <c r="Q68"/>
  <c r="Q76"/>
  <c r="Q74"/>
  <c r="Q82"/>
  <c r="Q60"/>
  <c r="Q62"/>
  <c r="Q78"/>
  <c r="Q77"/>
  <c r="Q64"/>
  <c r="Q61"/>
  <c r="AC54"/>
  <c r="AC60"/>
  <c r="AC68"/>
  <c r="AC55"/>
  <c r="AC76"/>
  <c r="AC62"/>
  <c r="AC53"/>
  <c r="AC61"/>
  <c r="AC77"/>
  <c r="AC63"/>
  <c r="AC59"/>
  <c r="AC67"/>
  <c r="AC64"/>
  <c r="AC70"/>
  <c r="AC52"/>
  <c r="AC84"/>
  <c r="AC81"/>
  <c r="AC58"/>
  <c r="AC85"/>
  <c r="AC57"/>
  <c r="AC83"/>
  <c r="AC80"/>
  <c r="AC56"/>
  <c r="AC72"/>
  <c r="AC74"/>
  <c r="AC51"/>
  <c r="AC73"/>
  <c r="AC75"/>
  <c r="AG81"/>
  <c r="AG64"/>
  <c r="AG74"/>
  <c r="AG73"/>
  <c r="AG51"/>
  <c r="AG58"/>
  <c r="AG82"/>
  <c r="AG75"/>
  <c r="AG62"/>
  <c r="AG59"/>
  <c r="AG57"/>
  <c r="AG54"/>
  <c r="AG63"/>
  <c r="AG66"/>
  <c r="AG70"/>
  <c r="AG78"/>
  <c r="AG72"/>
  <c r="AG56"/>
  <c r="AG83"/>
  <c r="AG69"/>
  <c r="AG52"/>
  <c r="AG65"/>
  <c r="AG84"/>
  <c r="AG79"/>
  <c r="AG71"/>
  <c r="AG77"/>
  <c r="AG76"/>
  <c r="AG60"/>
  <c r="AG68"/>
  <c r="AG85"/>
  <c r="G69"/>
  <c r="G52"/>
  <c r="G79"/>
  <c r="G66"/>
  <c r="G75"/>
  <c r="G59"/>
  <c r="G84"/>
  <c r="G58"/>
  <c r="G77"/>
  <c r="G60"/>
  <c r="G85"/>
  <c r="G76"/>
  <c r="G51"/>
  <c r="G53"/>
  <c r="G80"/>
  <c r="G55"/>
  <c r="G56"/>
  <c r="G78"/>
  <c r="G67"/>
  <c r="G70"/>
  <c r="G63"/>
  <c r="G72"/>
  <c r="G73"/>
  <c r="G61"/>
  <c r="G68"/>
  <c r="G83"/>
  <c r="G65"/>
  <c r="G54"/>
  <c r="G64"/>
  <c r="G62"/>
  <c r="G74"/>
  <c r="G71"/>
  <c r="G82"/>
  <c r="G57"/>
  <c r="G81"/>
  <c r="AD71"/>
  <c r="AD74"/>
  <c r="AD76"/>
  <c r="AD54"/>
  <c r="AD80"/>
  <c r="AD58"/>
  <c r="AD84"/>
  <c r="AD63"/>
  <c r="AD59"/>
  <c r="AD66"/>
  <c r="AD75"/>
  <c r="AD77"/>
  <c r="AD67"/>
  <c r="AD56"/>
  <c r="AD73"/>
  <c r="AD78"/>
  <c r="AD65"/>
  <c r="AD61"/>
  <c r="AQ65"/>
  <c r="AQ59"/>
  <c r="AQ72"/>
  <c r="AQ58"/>
  <c r="AQ61"/>
  <c r="AQ52"/>
  <c r="AQ64"/>
  <c r="AQ73"/>
  <c r="AQ71"/>
  <c r="AQ66"/>
  <c r="AQ69"/>
  <c r="AQ67"/>
  <c r="AQ63"/>
  <c r="AQ70"/>
  <c r="AQ77"/>
  <c r="AQ57"/>
  <c r="AQ60"/>
  <c r="AQ74"/>
  <c r="AQ81"/>
  <c r="AQ83"/>
  <c r="AQ76"/>
  <c r="AQ82"/>
  <c r="AQ75"/>
  <c r="AQ80"/>
  <c r="AQ68"/>
  <c r="AQ51"/>
  <c r="AQ55"/>
  <c r="AL62"/>
  <c r="AL81"/>
  <c r="AL51"/>
  <c r="AL52"/>
  <c r="AL63"/>
  <c r="AL74"/>
  <c r="AL67"/>
  <c r="AL60"/>
  <c r="AL80"/>
  <c r="AL82"/>
  <c r="AL58"/>
  <c r="AL72"/>
  <c r="AL70"/>
  <c r="AL84"/>
  <c r="AL61"/>
  <c r="AL64"/>
  <c r="AL76"/>
  <c r="AL53"/>
  <c r="AL71"/>
  <c r="AL57"/>
  <c r="AL66"/>
  <c r="AB85"/>
  <c r="AB58"/>
  <c r="AB53"/>
  <c r="AB61"/>
  <c r="AB69"/>
  <c r="AB63"/>
  <c r="AB59"/>
  <c r="AB55"/>
  <c r="AB64"/>
  <c r="AB72"/>
  <c r="AB79"/>
  <c r="AB84"/>
  <c r="AB77"/>
  <c r="AB62"/>
  <c r="AB78"/>
  <c r="AB67"/>
  <c r="AB56"/>
  <c r="AB60"/>
  <c r="AB65"/>
  <c r="AB82"/>
  <c r="AB75"/>
  <c r="AB74"/>
  <c r="AB71"/>
  <c r="AB54"/>
  <c r="AB81"/>
  <c r="AB66"/>
  <c r="AB57"/>
  <c r="D42" i="4"/>
  <c r="G42"/>
  <c r="F53" i="6"/>
  <c r="H73" i="2"/>
  <c r="H59"/>
  <c r="H76"/>
  <c r="H63"/>
  <c r="H65"/>
  <c r="H52"/>
  <c r="H62"/>
  <c r="H84"/>
  <c r="H82"/>
  <c r="H53"/>
  <c r="H66"/>
  <c r="H81"/>
  <c r="H74"/>
  <c r="H61"/>
  <c r="H72"/>
  <c r="H54"/>
  <c r="H58"/>
  <c r="AV48"/>
  <c r="H68"/>
  <c r="AW48"/>
  <c r="H64"/>
  <c r="H83"/>
  <c r="H56"/>
  <c r="H79"/>
  <c r="H60"/>
  <c r="H75"/>
  <c r="H70"/>
  <c r="H85"/>
  <c r="H67"/>
  <c r="H69"/>
  <c r="H55"/>
  <c r="H51"/>
  <c r="H80"/>
  <c r="H78"/>
  <c r="H71"/>
  <c r="H77"/>
  <c r="H57"/>
  <c r="I42" i="4"/>
  <c r="T81" i="2"/>
  <c r="T71"/>
  <c r="T58"/>
  <c r="T57"/>
  <c r="T85"/>
  <c r="T82"/>
  <c r="T65"/>
  <c r="T67"/>
  <c r="T74"/>
  <c r="T64"/>
  <c r="T75"/>
  <c r="T84"/>
  <c r="T62"/>
  <c r="T72"/>
  <c r="T77"/>
  <c r="T52"/>
  <c r="T51"/>
  <c r="T79"/>
  <c r="AK84"/>
  <c r="AK68"/>
  <c r="AK51"/>
  <c r="AK54"/>
  <c r="AK78"/>
  <c r="AK52"/>
  <c r="AK57"/>
  <c r="AK85"/>
  <c r="AK82"/>
  <c r="AK69"/>
  <c r="AA58"/>
  <c r="AA52"/>
  <c r="AA69"/>
  <c r="AA64"/>
  <c r="R72"/>
  <c r="R71"/>
  <c r="R58"/>
  <c r="R61"/>
  <c r="R60"/>
  <c r="R63"/>
  <c r="R66"/>
  <c r="R65"/>
  <c r="R82"/>
  <c r="R55"/>
  <c r="N59"/>
  <c r="N83"/>
  <c r="N51"/>
  <c r="N70"/>
  <c r="N76"/>
  <c r="N65"/>
  <c r="N60"/>
  <c r="N72"/>
  <c r="N78"/>
  <c r="AO62"/>
  <c r="AO58"/>
  <c r="AO84"/>
  <c r="AO60"/>
  <c r="J82"/>
  <c r="J64"/>
  <c r="J71"/>
  <c r="J51"/>
  <c r="J78"/>
  <c r="J72"/>
  <c r="J83"/>
  <c r="J62"/>
  <c r="J52"/>
  <c r="J84"/>
  <c r="J70"/>
  <c r="J60"/>
  <c r="J58"/>
  <c r="J56"/>
  <c r="F62"/>
  <c r="F69"/>
  <c r="E75"/>
  <c r="E52"/>
  <c r="E55"/>
  <c r="E62"/>
  <c r="E63"/>
  <c r="E79"/>
  <c r="E84"/>
  <c r="E71"/>
  <c r="E66"/>
  <c r="E60"/>
  <c r="P55"/>
  <c r="P81"/>
  <c r="P78"/>
  <c r="P66"/>
  <c r="P56"/>
  <c r="P83"/>
  <c r="P51"/>
  <c r="P82"/>
  <c r="P65"/>
  <c r="P57"/>
  <c r="P61"/>
  <c r="P76"/>
  <c r="P52"/>
  <c r="P60"/>
  <c r="P80"/>
  <c r="P53"/>
  <c r="P75"/>
  <c r="P64"/>
  <c r="M72"/>
  <c r="M77"/>
  <c r="M51"/>
  <c r="M82"/>
  <c r="AQ56"/>
  <c r="AQ84"/>
  <c r="AQ79"/>
  <c r="AQ78"/>
  <c r="AQ62"/>
  <c r="AQ53"/>
  <c r="AQ85"/>
  <c r="AQ54"/>
  <c r="AM71"/>
  <c r="AM85"/>
  <c r="AM57"/>
  <c r="AM69"/>
  <c r="AM78"/>
  <c r="AM53"/>
  <c r="AM68"/>
  <c r="AM83"/>
  <c r="AM80"/>
  <c r="AM52"/>
  <c r="AM79"/>
  <c r="AM74"/>
  <c r="AH60"/>
  <c r="AH52"/>
  <c r="AH79"/>
  <c r="AH83"/>
  <c r="AH77"/>
  <c r="AH61"/>
  <c r="AH64"/>
  <c r="X73"/>
  <c r="X64"/>
  <c r="X62"/>
  <c r="X72"/>
  <c r="X61"/>
  <c r="X81"/>
  <c r="X82"/>
  <c r="X79"/>
  <c r="X59"/>
  <c r="Z63"/>
  <c r="Z68"/>
  <c r="Z78"/>
  <c r="Z55"/>
  <c r="V66"/>
  <c r="V59"/>
  <c r="V74"/>
  <c r="V58"/>
  <c r="V57"/>
  <c r="V71"/>
  <c r="V64"/>
  <c r="V77"/>
  <c r="V75"/>
  <c r="V67"/>
  <c r="V84"/>
  <c r="V82"/>
  <c r="V85"/>
  <c r="V52"/>
  <c r="AC82"/>
  <c r="AC71"/>
  <c r="AC79"/>
  <c r="AC66"/>
  <c r="AC65"/>
  <c r="AC78"/>
  <c r="AC69"/>
  <c r="AG61"/>
  <c r="AG67"/>
  <c r="AG80"/>
  <c r="AG55"/>
  <c r="AS55" s="1"/>
  <c r="AG53"/>
  <c r="AD53"/>
  <c r="AD79"/>
  <c r="AD82"/>
  <c r="AD62"/>
  <c r="AD69"/>
  <c r="AD68"/>
  <c r="AD51"/>
  <c r="AD57"/>
  <c r="AD81"/>
  <c r="AD64"/>
  <c r="AD72"/>
  <c r="AD52"/>
  <c r="AD85"/>
  <c r="AD55"/>
  <c r="AD70"/>
  <c r="AD60"/>
  <c r="AD83"/>
  <c r="AP62"/>
  <c r="AP64"/>
  <c r="AP68"/>
  <c r="AL69"/>
  <c r="AL79"/>
  <c r="AL54"/>
  <c r="AL56"/>
  <c r="AL65"/>
  <c r="AL83"/>
  <c r="AL55"/>
  <c r="AL68"/>
  <c r="AL77"/>
  <c r="AL59"/>
  <c r="AL75"/>
  <c r="AL73"/>
  <c r="AL78"/>
  <c r="AL85"/>
  <c r="AF82"/>
  <c r="AF62"/>
  <c r="AF54"/>
  <c r="AB51"/>
  <c r="AB70"/>
  <c r="AB68"/>
  <c r="AB73"/>
  <c r="AB80"/>
  <c r="AB52"/>
  <c r="AB83"/>
  <c r="AB76"/>
  <c r="AN53"/>
  <c r="AN62"/>
  <c r="AN65"/>
  <c r="AN66"/>
  <c r="AN79"/>
  <c r="AN85"/>
  <c r="AN78"/>
  <c r="AN54"/>
  <c r="W59"/>
  <c r="W84"/>
  <c r="W79"/>
  <c r="W56"/>
  <c r="W54"/>
  <c r="W83"/>
  <c r="W52"/>
  <c r="W72"/>
  <c r="W76"/>
  <c r="AW86"/>
  <c r="AU42" s="1"/>
  <c r="AT68"/>
  <c r="AT59"/>
  <c r="AT60"/>
  <c r="D45"/>
  <c r="L81"/>
  <c r="AR81" s="1"/>
  <c r="L84"/>
  <c r="L79"/>
  <c r="L70"/>
  <c r="L64"/>
  <c r="L75"/>
  <c r="L56"/>
  <c r="L51"/>
  <c r="L65"/>
  <c r="L77"/>
  <c r="L61"/>
  <c r="L67"/>
  <c r="L73"/>
  <c r="L66"/>
  <c r="L69"/>
  <c r="AS69" s="1"/>
  <c r="L72"/>
  <c r="AJ61"/>
  <c r="AJ64"/>
  <c r="AJ57"/>
  <c r="AJ79"/>
  <c r="AJ83"/>
  <c r="AS83" s="1"/>
  <c r="AJ56"/>
  <c r="AJ73"/>
  <c r="AJ63"/>
  <c r="AR63" s="1"/>
  <c r="AJ74"/>
  <c r="AS74" s="1"/>
  <c r="AJ67"/>
  <c r="AJ72"/>
  <c r="AJ75"/>
  <c r="AJ76"/>
  <c r="AJ52"/>
  <c r="AJ53"/>
  <c r="AJ54"/>
  <c r="AK75"/>
  <c r="AK53"/>
  <c r="AK56"/>
  <c r="AK58"/>
  <c r="AR58" s="1"/>
  <c r="AA80"/>
  <c r="AR80" s="1"/>
  <c r="F32" i="6"/>
  <c r="F47"/>
  <c r="F21"/>
  <c r="AU41" i="2" l="1"/>
  <c r="AS54"/>
  <c r="AV66"/>
  <c r="AR67"/>
  <c r="AT77"/>
  <c r="AS70"/>
  <c r="AV54"/>
  <c r="AV68"/>
  <c r="AR56"/>
  <c r="AV59"/>
  <c r="AV74"/>
  <c r="AV73"/>
  <c r="AS56"/>
  <c r="AT80"/>
  <c r="AV63"/>
  <c r="AT55"/>
  <c r="AV58"/>
  <c r="AT70"/>
  <c r="AR83"/>
  <c r="AR60"/>
  <c r="AS60"/>
  <c r="AU60" s="1"/>
  <c r="AV71"/>
  <c r="AR71"/>
  <c r="AS71"/>
  <c r="AT71"/>
  <c r="AT79"/>
  <c r="AR79"/>
  <c r="AV79"/>
  <c r="AS79"/>
  <c r="AU79" s="1"/>
  <c r="AT62"/>
  <c r="AV62"/>
  <c r="AS62"/>
  <c r="AU62" s="1"/>
  <c r="AR62"/>
  <c r="AT52"/>
  <c r="AV52"/>
  <c r="AS52"/>
  <c r="AU52" s="1"/>
  <c r="AR52"/>
  <c r="AV69"/>
  <c r="AT69"/>
  <c r="AU69" s="1"/>
  <c r="AR57"/>
  <c r="AS57"/>
  <c r="AV57"/>
  <c r="AT57"/>
  <c r="AS80"/>
  <c r="AU80" s="1"/>
  <c r="AV80"/>
  <c r="AV67"/>
  <c r="AT67"/>
  <c r="AR70"/>
  <c r="AV70"/>
  <c r="AV56"/>
  <c r="AT56"/>
  <c r="AU56" s="1"/>
  <c r="AR64"/>
  <c r="AS64"/>
  <c r="AT64"/>
  <c r="AV64"/>
  <c r="AS68"/>
  <c r="AU68" s="1"/>
  <c r="AR68"/>
  <c r="AS58"/>
  <c r="AT58"/>
  <c r="AR72"/>
  <c r="AT72"/>
  <c r="AV72"/>
  <c r="AS72"/>
  <c r="AU72" s="1"/>
  <c r="AR74"/>
  <c r="AT74"/>
  <c r="AU74" s="1"/>
  <c r="AT82"/>
  <c r="AS82"/>
  <c r="AV82"/>
  <c r="AR82"/>
  <c r="AT65"/>
  <c r="AS65"/>
  <c r="AU65" s="1"/>
  <c r="AR65"/>
  <c r="AV65"/>
  <c r="AV76"/>
  <c r="AR76"/>
  <c r="AS76"/>
  <c r="AT76"/>
  <c r="AS73"/>
  <c r="AT73"/>
  <c r="AT81"/>
  <c r="AR73"/>
  <c r="AT66"/>
  <c r="AR66"/>
  <c r="AV84"/>
  <c r="AT84"/>
  <c r="AR84"/>
  <c r="AS84"/>
  <c r="AU84" s="1"/>
  <c r="AT63"/>
  <c r="AS63"/>
  <c r="AU63" s="1"/>
  <c r="AV55"/>
  <c r="AR55"/>
  <c r="AR75"/>
  <c r="AS75"/>
  <c r="AV75"/>
  <c r="AT75"/>
  <c r="AS77"/>
  <c r="AU77" s="1"/>
  <c r="AV77"/>
  <c r="AT78"/>
  <c r="AS78"/>
  <c r="AU78" s="1"/>
  <c r="AV78"/>
  <c r="AR78"/>
  <c r="AV51"/>
  <c r="AR51"/>
  <c r="AS51"/>
  <c r="AT51"/>
  <c r="AS85"/>
  <c r="AR85"/>
  <c r="AT85"/>
  <c r="AV85"/>
  <c r="AT83"/>
  <c r="AU83" s="1"/>
  <c r="AV83"/>
  <c r="AT54"/>
  <c r="AU54" s="1"/>
  <c r="AR54"/>
  <c r="AR61"/>
  <c r="AT61"/>
  <c r="AS61"/>
  <c r="AV61"/>
  <c r="AV81"/>
  <c r="AS81"/>
  <c r="AU81" s="1"/>
  <c r="AT53"/>
  <c r="AR53"/>
  <c r="AS53"/>
  <c r="AU53" s="1"/>
  <c r="AV53"/>
  <c r="AS59"/>
  <c r="AU59" s="1"/>
  <c r="AR59"/>
  <c r="AS67"/>
  <c r="AU67" s="1"/>
  <c r="AR77"/>
  <c r="AU55"/>
  <c r="AS66"/>
  <c r="AU66" s="1"/>
  <c r="AR69"/>
  <c r="AV60"/>
  <c r="F54" i="6"/>
  <c r="AU71" i="2" l="1"/>
  <c r="AU70"/>
  <c r="AU75"/>
  <c r="AU82"/>
  <c r="AU64"/>
  <c r="AU57"/>
  <c r="AU61"/>
  <c r="AU85"/>
  <c r="AU51"/>
  <c r="AU73"/>
  <c r="AU76"/>
  <c r="AU58"/>
</calcChain>
</file>

<file path=xl/comments1.xml><?xml version="1.0" encoding="utf-8"?>
<comments xmlns="http://schemas.openxmlformats.org/spreadsheetml/2006/main">
  <authors>
    <author/>
  </authors>
  <commentList>
    <comment ref="D6" authorId="0">
      <text>
        <r>
          <rPr>
            <b/>
            <sz val="12"/>
            <color indexed="17"/>
            <rFont val="Times New Roman"/>
            <family val="1"/>
          </rPr>
          <t xml:space="preserve">Tapez 1 si réussi
</t>
        </r>
        <r>
          <rPr>
            <b/>
            <sz val="12"/>
            <color indexed="10"/>
            <rFont val="Times New Roman"/>
            <family val="1"/>
          </rPr>
          <t xml:space="preserve">Tapez 0 si échoué
</t>
        </r>
        <r>
          <rPr>
            <b/>
            <sz val="12"/>
            <color indexed="8"/>
            <rFont val="Times New Roman"/>
            <family val="1"/>
          </rPr>
          <t>Tapez A si absent</t>
        </r>
      </text>
    </comment>
  </commentList>
</comments>
</file>

<file path=xl/sharedStrings.xml><?xml version="1.0" encoding="utf-8"?>
<sst xmlns="http://schemas.openxmlformats.org/spreadsheetml/2006/main" count="331" uniqueCount="267">
  <si>
    <t>Notice d'utilisation</t>
  </si>
  <si>
    <t>Ecole</t>
  </si>
  <si>
    <t xml:space="preserve">Indiquez le seuil
d'alerte de difficulté </t>
  </si>
  <si>
    <t>Enseignant</t>
  </si>
  <si>
    <t>Classe</t>
  </si>
  <si>
    <t>Nombre
d'items
échoués</t>
  </si>
  <si>
    <t>Nombre
d'items
réussis</t>
  </si>
  <si>
    <t>%
de
réussite</t>
  </si>
  <si>
    <t>Situation
de
l'élève</t>
  </si>
  <si>
    <t>N°</t>
  </si>
  <si>
    <t>NOM et Prénom</t>
  </si>
  <si>
    <t>L
1</t>
  </si>
  <si>
    <t>L
2</t>
  </si>
  <si>
    <t>L
3</t>
  </si>
  <si>
    <t>L
4</t>
  </si>
  <si>
    <t>L
5</t>
  </si>
  <si>
    <t>L
6</t>
  </si>
  <si>
    <t>L
7</t>
  </si>
  <si>
    <t>L
8</t>
  </si>
  <si>
    <t>L
9</t>
  </si>
  <si>
    <t>L
10</t>
  </si>
  <si>
    <t>Nbre
absences</t>
  </si>
  <si>
    <t>C</t>
  </si>
  <si>
    <t>L</t>
  </si>
  <si>
    <t>E</t>
  </si>
  <si>
    <t>% Français mi-CE1</t>
  </si>
  <si>
    <t>Nombre
d'items échoués</t>
  </si>
  <si>
    <t>Nombre
d'items réussis</t>
  </si>
  <si>
    <t>Pourcentage de réussites</t>
  </si>
  <si>
    <t>Pourcentage
de réussite
par champ</t>
  </si>
  <si>
    <t>Absences par item</t>
  </si>
  <si>
    <t>Nbre items évalués</t>
  </si>
  <si>
    <t>Calcul items
réussis à 80%</t>
  </si>
  <si>
    <t xml:space="preserve">Nom </t>
  </si>
  <si>
    <t>Prénom</t>
  </si>
  <si>
    <t>% Français fin-CE1</t>
  </si>
  <si>
    <t>Profil de la classe</t>
  </si>
  <si>
    <t>Repérage des difficultés
par champ</t>
  </si>
  <si>
    <t>Totaux</t>
  </si>
  <si>
    <t>Situation de l'élève</t>
  </si>
  <si>
    <t>% de réussite
par champ</t>
  </si>
  <si>
    <t>Difficulté avérée
par champ</t>
  </si>
  <si>
    <t>Profil de l'élève</t>
  </si>
  <si>
    <t>Item</t>
  </si>
  <si>
    <t>Code</t>
  </si>
  <si>
    <t>Bilan</t>
  </si>
  <si>
    <t>items</t>
  </si>
  <si>
    <t>G
21</t>
  </si>
  <si>
    <t>G21</t>
  </si>
  <si>
    <t xml:space="preserve">Connaissances et capacités du socle </t>
  </si>
  <si>
    <t>A</t>
  </si>
  <si>
    <t>Données saisies</t>
  </si>
  <si>
    <t>Seuil d'alerte</t>
  </si>
  <si>
    <t>Nombres et calcul</t>
  </si>
  <si>
    <t>Géométrie</t>
  </si>
  <si>
    <t>Mesure</t>
  </si>
  <si>
    <t>Données</t>
  </si>
  <si>
    <t>L
11</t>
  </si>
  <si>
    <t>L
12</t>
  </si>
  <si>
    <t>L
13</t>
  </si>
  <si>
    <t>G
16</t>
  </si>
  <si>
    <t>G
17</t>
  </si>
  <si>
    <t>G
18</t>
  </si>
  <si>
    <t>G
19</t>
  </si>
  <si>
    <t>G
20</t>
  </si>
  <si>
    <t>M
26</t>
  </si>
  <si>
    <t>M
27</t>
  </si>
  <si>
    <t>M
28</t>
  </si>
  <si>
    <t>M
29</t>
  </si>
  <si>
    <t>M
30</t>
  </si>
  <si>
    <t>N1</t>
  </si>
  <si>
    <t>N2</t>
  </si>
  <si>
    <t>N3</t>
  </si>
  <si>
    <t>N4</t>
  </si>
  <si>
    <t>N5</t>
  </si>
  <si>
    <t>N6</t>
  </si>
  <si>
    <t>N7</t>
  </si>
  <si>
    <t>N8</t>
  </si>
  <si>
    <t>N9</t>
  </si>
  <si>
    <t>N10</t>
  </si>
  <si>
    <t>N11</t>
  </si>
  <si>
    <t>N12</t>
  </si>
  <si>
    <t>N13</t>
  </si>
  <si>
    <t>NOMBRES ET  CALCULS</t>
  </si>
  <si>
    <t>GEOMETRIE</t>
  </si>
  <si>
    <t>MESURE</t>
  </si>
  <si>
    <t>DONNEES</t>
  </si>
  <si>
    <t>G16</t>
  </si>
  <si>
    <t>G17</t>
  </si>
  <si>
    <t>G18</t>
  </si>
  <si>
    <t>G19</t>
  </si>
  <si>
    <t>G20</t>
  </si>
  <si>
    <t>M26</t>
  </si>
  <si>
    <t>M27</t>
  </si>
  <si>
    <t>M28</t>
  </si>
  <si>
    <t>M29</t>
  </si>
  <si>
    <t>M30</t>
  </si>
  <si>
    <t xml:space="preserve">Écrire, nommer, comparer et utiliser les nombres entiers </t>
  </si>
  <si>
    <t>Consolider les connaissances et capacités en calcul mental</t>
  </si>
  <si>
    <t>Calculer mentalement en utilisant les quatre opérations.</t>
  </si>
  <si>
    <t>Utiliser les techniques opératoires des quatre opérations sur les nombres entiers et décimaux.</t>
  </si>
  <si>
    <t>Effectuer un calcul posé dans les entiers et les décimaux</t>
  </si>
  <si>
    <t>Résoudre des problèmes relevant des quatre opérations</t>
  </si>
  <si>
    <t>Utiliser la règle, l'équerre et le compas pour vérifier la nature de figures planes usuelles.</t>
  </si>
  <si>
    <t>Score total GESTION ET ORGANISATION DES DONNEES /5</t>
  </si>
  <si>
    <t xml:space="preserve">Lire et interpréter quelques représentations simples : tableaux, graphiques. </t>
  </si>
  <si>
    <t>Résoudre un problème mettant en jeu des situations de proportionnalité</t>
  </si>
  <si>
    <t>NOMB</t>
  </si>
  <si>
    <t>GEOM</t>
  </si>
  <si>
    <t>MESU</t>
  </si>
  <si>
    <t>DONN</t>
  </si>
  <si>
    <t>% de 
réuss NOMB</t>
  </si>
  <si>
    <t>Absences
NOMB</t>
  </si>
  <si>
    <t>Situation
NOMB</t>
  </si>
  <si>
    <t>% de 
réuss GEOM</t>
  </si>
  <si>
    <t>Absences
GEOM</t>
  </si>
  <si>
    <t>Situation
GEOM</t>
  </si>
  <si>
    <t>% de 
réuss MESU</t>
  </si>
  <si>
    <t>Absences
MESU</t>
  </si>
  <si>
    <t>Situation
MESU</t>
  </si>
  <si>
    <t>% de 
réuss DONN</t>
  </si>
  <si>
    <t>Absences
DONN</t>
  </si>
  <si>
    <t>Situation
DONN</t>
  </si>
  <si>
    <t>Pour choisir un élève, cliquez dans la case ci-contre, puis sur la flèche et sélectionnez son nom.</t>
  </si>
  <si>
    <t>% Maths
CM1</t>
  </si>
  <si>
    <t>G
22</t>
  </si>
  <si>
    <t>G
23</t>
  </si>
  <si>
    <t>G
24</t>
  </si>
  <si>
    <t>G
25</t>
  </si>
  <si>
    <t>M
31</t>
  </si>
  <si>
    <t>M
32</t>
  </si>
  <si>
    <t>M
33</t>
  </si>
  <si>
    <t>M
34</t>
  </si>
  <si>
    <t>M
35</t>
  </si>
  <si>
    <t>N
15</t>
  </si>
  <si>
    <t>N
1</t>
  </si>
  <si>
    <t>N
2</t>
  </si>
  <si>
    <t>N
3</t>
  </si>
  <si>
    <t>N
4</t>
  </si>
  <si>
    <t>N
5</t>
  </si>
  <si>
    <t>N
6</t>
  </si>
  <si>
    <t>N
7</t>
  </si>
  <si>
    <t>N
8</t>
  </si>
  <si>
    <t>N
9</t>
  </si>
  <si>
    <t>N
10</t>
  </si>
  <si>
    <t>N
11</t>
  </si>
  <si>
    <t>N
12</t>
  </si>
  <si>
    <t>N
13</t>
  </si>
  <si>
    <t>N
14</t>
  </si>
  <si>
    <t>O
36</t>
  </si>
  <si>
    <t>O
37</t>
  </si>
  <si>
    <t>O
38</t>
  </si>
  <si>
    <t>O
39</t>
  </si>
  <si>
    <t>O
40</t>
  </si>
  <si>
    <t>L
14</t>
  </si>
  <si>
    <t>L
15</t>
  </si>
  <si>
    <t>G22</t>
  </si>
  <si>
    <t>G23</t>
  </si>
  <si>
    <t>G24</t>
  </si>
  <si>
    <t>G25</t>
  </si>
  <si>
    <t>M31</t>
  </si>
  <si>
    <t>M32</t>
  </si>
  <si>
    <t>M33</t>
  </si>
  <si>
    <t>M34</t>
  </si>
  <si>
    <t>M35</t>
  </si>
  <si>
    <t>N14</t>
  </si>
  <si>
    <t>N15</t>
  </si>
  <si>
    <t>O36</t>
  </si>
  <si>
    <t>O37</t>
  </si>
  <si>
    <t>O38</t>
  </si>
  <si>
    <t>O39</t>
  </si>
  <si>
    <t>O40</t>
  </si>
  <si>
    <t>Ecrire nommer, comparer et utiliser les décimaux jusqu'au centième</t>
  </si>
  <si>
    <t>La notion de multiple : reconnaître les multiples des nombres d'usage courant : 5,10,15,20, 25,50</t>
  </si>
  <si>
    <t>Multiplier un nombre entier ou décimal par 10, 100, 1000</t>
  </si>
  <si>
    <t>Résoudre des problèmes engageant une démarche à une ou plusieurs étapes</t>
  </si>
  <si>
    <t>Résoudre des problèmes de reproduction et de construction. Utiliser la règle, l'équerre et le compas pour construire des figures planes usuelles avec précision</t>
  </si>
  <si>
    <t>Tracer une figure simple à partir d'un programme de construction. Construire un rectangle de dimensions données.</t>
  </si>
  <si>
    <t>Reconnaître décrire et nommer les figures et solides usuels.</t>
  </si>
  <si>
    <t>Reconnaître décrire et nommer les solides droits (cube, pavé, cylindre, prisme)</t>
  </si>
  <si>
    <t>Utiliser les unités de mesure usuelles
Effectuer des conversions
Utiliser des instruments de mesure</t>
  </si>
  <si>
    <t>Connaître et utiliser les formules du périmètre et de l'aire d'un carré, d'un rectangle, d'un triangle
Résoudre des problèmes dont la résolution implique des conversions</t>
  </si>
  <si>
    <t>Calculer l'aire d'un carré, d'un rectangle, d'un triangle en utilisant la formule appropriée
Résoudre des problèmes dont la résolution implique simultanément des unités différentes de mesure…</t>
  </si>
  <si>
    <t>Construire et interpréter un tableau ou un graphique. Lire les coordonnées d'un point, placer les coordonnées d'un point</t>
  </si>
  <si>
    <t>Utiliser un tableau ou la règle de trois dans des situations simples de proportionnalité</t>
  </si>
  <si>
    <t>Bilan de l'élève</t>
  </si>
  <si>
    <t>Score total NOMBRES ET CALCUL  /15</t>
  </si>
  <si>
    <t>Score total GEOMETRIE /10</t>
  </si>
  <si>
    <t>Score total GRANDEURS ET MESURE /10</t>
  </si>
  <si>
    <t/>
  </si>
  <si>
    <t>Alerte décalage
avec la classe</t>
  </si>
  <si>
    <t>Items calcul décalage classe</t>
  </si>
  <si>
    <t>Décalage classe sur tous les champs</t>
  </si>
  <si>
    <t>Nombre d'élèves en difficulté MAT</t>
  </si>
  <si>
    <t>Nombre d'élèves en décalage avec la classe MAT</t>
  </si>
  <si>
    <t>Absences</t>
  </si>
  <si>
    <t>Réussites</t>
  </si>
  <si>
    <t>Echecs</t>
  </si>
  <si>
    <t>Calcul 1/3</t>
  </si>
  <si>
    <t>Résultats Maths</t>
  </si>
  <si>
    <t>0 à &lt;10%</t>
  </si>
  <si>
    <t>10 à &lt;20%</t>
  </si>
  <si>
    <t>20 à &lt;30%</t>
  </si>
  <si>
    <t>30 à &lt;40%</t>
  </si>
  <si>
    <t>40 à &lt;50%</t>
  </si>
  <si>
    <t>50 à &lt;60%</t>
  </si>
  <si>
    <t>60 à &lt;70%</t>
  </si>
  <si>
    <t>70 à &lt;80%</t>
  </si>
  <si>
    <t>80 à &lt;90%</t>
  </si>
  <si>
    <t>90 à &lt;100%</t>
  </si>
  <si>
    <t>Total</t>
  </si>
  <si>
    <t>ABS</t>
  </si>
  <si>
    <t>Nombre d'élèves</t>
  </si>
  <si>
    <t>% de réussite global en Maths</t>
  </si>
  <si>
    <t>Score global /40</t>
  </si>
  <si>
    <t>Connaissances et 
compétences de fin de CM1</t>
  </si>
  <si>
    <t>La mention "décalage avec la classe" indique que l'élève a réussi moins de 2/3 des items réussis à 80% par le groupe classe. Elle souligne une situation de rupture avec la classe qui doit être étudiée avec attention.</t>
  </si>
  <si>
    <t>%Total</t>
  </si>
  <si>
    <t>PPRE</t>
  </si>
  <si>
    <t>Connaissances et 
compétences évaluées</t>
  </si>
  <si>
    <t>Connaître les unités de mesure (masse, longueur, capacité et temps, monnaie)</t>
  </si>
  <si>
    <t>Connaître, savoir écrire et nommer 
les nombres entiers jusqu'au milliard.</t>
  </si>
  <si>
    <t>Comparer des nombres entiers</t>
  </si>
  <si>
    <t>Ranger des nombres entiers</t>
  </si>
  <si>
    <t>Connaître, savoir écrire et nommer les nombres entiers jusqu'au milliard.
Comparer, ranger, encadrer ces nombres.</t>
  </si>
  <si>
    <t>Connaitre la valeur de chacun des chiffres 
en fonction de sa position</t>
  </si>
  <si>
    <t>Utiliser des fractions dans des cas simples 
de partage ou de codage de mesures de grandeur</t>
  </si>
  <si>
    <t>Placer des nombres décimaux  sur une droite graduée</t>
  </si>
  <si>
    <t>Reconnaître les multiples des nombres 
d'usage courant : 5,10,15,20,</t>
  </si>
  <si>
    <t>Estimer mentalement un ordre de grandeur</t>
  </si>
  <si>
    <t>Soustraire deux nombres entiers</t>
  </si>
  <si>
    <t>Additionner deux nombres entiers</t>
  </si>
  <si>
    <t>Multiplier deux nombres entiers</t>
  </si>
  <si>
    <t>Diviser deux nombres entiers</t>
  </si>
  <si>
    <t>Reconnaitre que des droites sont 
perpendiculaires</t>
  </si>
  <si>
    <t>Connaitre la notion d'angle droit</t>
  </si>
  <si>
    <t>Décrire une figure en utilisant le vocabulaire 
géométrique</t>
  </si>
  <si>
    <t>Tracer un rectangle</t>
  </si>
  <si>
    <t>Tracer des diagonales</t>
  </si>
  <si>
    <t>Tracer un cercle</t>
  </si>
  <si>
    <t>Reconnaître décrire et nommer un pavé, un prisme</t>
  </si>
  <si>
    <t>compléter un patron de cube ou de pavé</t>
  </si>
  <si>
    <t>Connaitre les unités de masse</t>
  </si>
  <si>
    <t>Connaitre les unités de longueur</t>
  </si>
  <si>
    <t>Connaitre les unités de capacité</t>
  </si>
  <si>
    <t>Connaitre les unités de temps</t>
  </si>
  <si>
    <t>Connaitre les unités de monnaie</t>
  </si>
  <si>
    <t>Connaitre la formule du périmètre d'un carré</t>
  </si>
  <si>
    <t>Connaitre la formule du périmètre d'un rectangle</t>
  </si>
  <si>
    <t>Classer et ranger des surfaces selon leur aire</t>
  </si>
  <si>
    <t>Estimer et vérifier en utilisant l'équerre 
qu'un angle est droit, aigu ou obtus</t>
  </si>
  <si>
    <t>Résoudre un problème de durée</t>
  </si>
  <si>
    <t>Placer les coordonnées d'un point</t>
  </si>
  <si>
    <t>Lire les coordonnées d'un point</t>
  </si>
  <si>
    <t>Résoudre un problème simple de 
proportionnalité</t>
  </si>
  <si>
    <t>Utiliser un tableau de proportionnalité</t>
  </si>
  <si>
    <t>Evaluations de mathématiques début CM2</t>
  </si>
  <si>
    <r>
      <t xml:space="preserve">Saisie des résultats
</t>
    </r>
    <r>
      <rPr>
        <sz val="10"/>
        <rFont val="Arial"/>
        <family val="2"/>
      </rPr>
      <t>Sur la page 'MAT-CM2' indiquez le nom et le prénom de chaque élève. 
Toutes ces informations ne seront saisies qu'une seule fois, 
elles seront automatiquement répercutées sur les pages suivantes. 
Les résultats des élèves peuvent être saisis avec le clavier (en utilisant les flèches pour changer de cellule, c'est la méthode recommandée) ou avec la souris à partir de la liste déroulante.
Le codage est le suivant : 
tapez 1 si l'item est réussi, 
tapez 0 si l'item est échoué, 
tapez A en cas d'absence qui n'a pas pu être rattrapée. 
Veillez à ne laisser aucune case vide. 
Le seuil d'alerte est fixé à 50 % par défaut.
Il peut être modifié en fonction des besoins rencontrés.</t>
    </r>
  </si>
  <si>
    <t>CM2</t>
  </si>
  <si>
    <t>Maths CM2</t>
  </si>
  <si>
    <t>Evaluation de
Maths CM2</t>
  </si>
  <si>
    <t>Évaluation de Mathématiques début CM2 - Bilan de l'élève</t>
  </si>
  <si>
    <r>
      <t xml:space="preserve">Évaluation de mathématiques CM2 </t>
    </r>
    <r>
      <rPr>
        <b/>
        <i/>
        <sz val="10"/>
        <color indexed="8"/>
        <rFont val="Calibri"/>
        <family val="2"/>
      </rPr>
      <t xml:space="preserve"> </t>
    </r>
    <r>
      <rPr>
        <b/>
        <i/>
        <sz val="8"/>
        <color indexed="8"/>
        <rFont val="Calibri"/>
        <family val="2"/>
      </rPr>
      <t>(suite)</t>
    </r>
  </si>
  <si>
    <t>Les nombres décimaux
Connaître la valeur de chacun des chiffres de la partie décimale en fonction de sa position jusqu'au 1/100ème
Savoir les repérer, les placer sur une droite graduée, les comparer, les ranger, les encadrer, passer d'une écriture fractionnaire à une écriture à virgule et réciproquement.</t>
  </si>
  <si>
    <t>Connaitre la notion de rayon</t>
  </si>
  <si>
    <t>Reconnaitre que des droites sont parallèles</t>
  </si>
  <si>
    <t>Reconnaître que les droites sont parallèles. Utiliser le vocabulaire géométrique (droites perpendiculaires, segment, angle, diamètre, rayon)
Décrire une figure en vue de la faire reproduire.</t>
  </si>
</sst>
</file>

<file path=xl/styles.xml><?xml version="1.0" encoding="utf-8"?>
<styleSheet xmlns="http://schemas.openxmlformats.org/spreadsheetml/2006/main">
  <numFmts count="4">
    <numFmt numFmtId="164" formatCode="_-* #,##0.00&quot; €&quot;_-;\-* #,##0.00&quot; €&quot;_-;_-* \-??&quot; €&quot;_-;_-@_-"/>
    <numFmt numFmtId="165" formatCode="0.0%"/>
    <numFmt numFmtId="166" formatCode="0.0"/>
    <numFmt numFmtId="167" formatCode="#,##0.0"/>
  </numFmts>
  <fonts count="69">
    <font>
      <sz val="10"/>
      <name val="Arial"/>
      <family val="2"/>
    </font>
    <font>
      <sz val="10"/>
      <name val="Arial"/>
    </font>
    <font>
      <sz val="8"/>
      <name val="Arial"/>
      <family val="2"/>
    </font>
    <font>
      <b/>
      <sz val="16"/>
      <name val="Arial"/>
      <family val="2"/>
    </font>
    <font>
      <b/>
      <sz val="10"/>
      <name val="Arial"/>
      <family val="2"/>
    </font>
    <font>
      <b/>
      <sz val="14"/>
      <name val="Arial"/>
      <family val="2"/>
    </font>
    <font>
      <b/>
      <sz val="18"/>
      <color indexed="9"/>
      <name val="Arial"/>
      <family val="2"/>
    </font>
    <font>
      <b/>
      <sz val="12"/>
      <color indexed="8"/>
      <name val="Arial"/>
      <family val="2"/>
    </font>
    <font>
      <b/>
      <sz val="12"/>
      <name val="Arial"/>
      <family val="2"/>
    </font>
    <font>
      <b/>
      <sz val="18"/>
      <name val="Arial"/>
      <family val="2"/>
    </font>
    <font>
      <b/>
      <sz val="16"/>
      <color indexed="48"/>
      <name val="Arial"/>
      <family val="2"/>
    </font>
    <font>
      <b/>
      <sz val="14"/>
      <color indexed="9"/>
      <name val="Arial"/>
      <family val="2"/>
    </font>
    <font>
      <b/>
      <sz val="10"/>
      <color indexed="47"/>
      <name val="Arial"/>
      <family val="2"/>
    </font>
    <font>
      <b/>
      <sz val="10"/>
      <color indexed="42"/>
      <name val="Arial"/>
      <family val="2"/>
    </font>
    <font>
      <b/>
      <sz val="10"/>
      <color indexed="9"/>
      <name val="Arial"/>
      <family val="2"/>
    </font>
    <font>
      <b/>
      <sz val="10"/>
      <color indexed="8"/>
      <name val="Arial"/>
      <family val="2"/>
    </font>
    <font>
      <sz val="18"/>
      <name val="Arial"/>
      <family val="2"/>
    </font>
    <font>
      <sz val="12"/>
      <name val="Arial"/>
      <family val="2"/>
    </font>
    <font>
      <b/>
      <sz val="12"/>
      <color indexed="17"/>
      <name val="Times New Roman"/>
      <family val="1"/>
    </font>
    <font>
      <b/>
      <sz val="12"/>
      <color indexed="10"/>
      <name val="Times New Roman"/>
      <family val="1"/>
    </font>
    <font>
      <b/>
      <sz val="12"/>
      <color indexed="8"/>
      <name val="Times New Roman"/>
      <family val="1"/>
    </font>
    <font>
      <b/>
      <sz val="11"/>
      <name val="Arial"/>
      <family val="2"/>
    </font>
    <font>
      <sz val="10"/>
      <color indexed="8"/>
      <name val="Arial"/>
      <family val="2"/>
    </font>
    <font>
      <sz val="10"/>
      <color indexed="22"/>
      <name val="Arial"/>
      <family val="2"/>
    </font>
    <font>
      <b/>
      <sz val="10"/>
      <color indexed="23"/>
      <name val="Arial"/>
      <family val="2"/>
    </font>
    <font>
      <b/>
      <sz val="14"/>
      <color indexed="8"/>
      <name val="Arial"/>
      <family val="2"/>
    </font>
    <font>
      <b/>
      <sz val="9"/>
      <name val="Arial"/>
      <family val="2"/>
    </font>
    <font>
      <b/>
      <sz val="14"/>
      <color indexed="59"/>
      <name val="Arial"/>
      <family val="2"/>
    </font>
    <font>
      <b/>
      <sz val="16"/>
      <color indexed="10"/>
      <name val="Arial"/>
      <family val="2"/>
    </font>
    <font>
      <sz val="10"/>
      <color indexed="9"/>
      <name val="Arial"/>
      <family val="2"/>
    </font>
    <font>
      <b/>
      <sz val="9"/>
      <color indexed="8"/>
      <name val="Arial"/>
      <family val="2"/>
    </font>
    <font>
      <i/>
      <sz val="12"/>
      <name val="Arial"/>
      <family val="2"/>
    </font>
    <font>
      <b/>
      <sz val="14"/>
      <color indexed="54"/>
      <name val="Arial"/>
      <family val="2"/>
    </font>
    <font>
      <b/>
      <sz val="10"/>
      <color indexed="55"/>
      <name val="Arial"/>
      <family val="2"/>
    </font>
    <font>
      <sz val="10"/>
      <name val="Arial"/>
      <family val="2"/>
    </font>
    <font>
      <b/>
      <i/>
      <sz val="12"/>
      <name val="Arial"/>
      <family val="2"/>
    </font>
    <font>
      <b/>
      <sz val="14"/>
      <color indexed="9"/>
      <name val="Calibri"/>
      <family val="2"/>
    </font>
    <font>
      <sz val="10"/>
      <name val="Calibri"/>
      <family val="2"/>
    </font>
    <font>
      <sz val="12"/>
      <color indexed="8"/>
      <name val="Calibri"/>
      <family val="2"/>
    </font>
    <font>
      <sz val="14"/>
      <color indexed="62"/>
      <name val="Calibri"/>
      <family val="2"/>
    </font>
    <font>
      <sz val="16"/>
      <name val="Calibri"/>
      <family val="2"/>
    </font>
    <font>
      <b/>
      <sz val="9"/>
      <name val="Calibri"/>
      <family val="2"/>
    </font>
    <font>
      <b/>
      <sz val="8"/>
      <name val="Calibri"/>
      <family val="2"/>
    </font>
    <font>
      <b/>
      <i/>
      <sz val="10"/>
      <color indexed="8"/>
      <name val="Calibri"/>
      <family val="2"/>
    </font>
    <font>
      <b/>
      <i/>
      <sz val="8"/>
      <color indexed="8"/>
      <name val="Calibri"/>
      <family val="2"/>
    </font>
    <font>
      <sz val="9"/>
      <name val="Arial"/>
      <family val="2"/>
    </font>
    <font>
      <b/>
      <sz val="10"/>
      <color indexed="62"/>
      <name val="Arial"/>
      <family val="2"/>
    </font>
    <font>
      <sz val="10"/>
      <color indexed="10"/>
      <name val="Arial"/>
      <family val="2"/>
    </font>
    <font>
      <b/>
      <sz val="10"/>
      <color theme="1"/>
      <name val="Arial"/>
      <family val="2"/>
    </font>
    <font>
      <sz val="8"/>
      <color rgb="FF000000"/>
      <name val="Arial"/>
      <family val="2"/>
    </font>
    <font>
      <sz val="8"/>
      <color theme="1"/>
      <name val="Arial"/>
      <family val="2"/>
    </font>
    <font>
      <b/>
      <sz val="10"/>
      <color theme="3" tint="0.39997558519241921"/>
      <name val="Arial"/>
      <family val="2"/>
    </font>
    <font>
      <sz val="10"/>
      <color theme="0" tint="-0.34998626667073579"/>
      <name val="Arial"/>
      <family val="2"/>
    </font>
    <font>
      <sz val="10"/>
      <color theme="0" tint="-0.14999847407452621"/>
      <name val="Arial"/>
      <family val="2"/>
    </font>
    <font>
      <b/>
      <sz val="24"/>
      <color theme="4" tint="-0.249977111117893"/>
      <name val="Arial"/>
      <family val="2"/>
    </font>
    <font>
      <sz val="24"/>
      <color theme="4" tint="-0.249977111117893"/>
      <name val="Arial"/>
      <family val="2"/>
    </font>
    <font>
      <b/>
      <sz val="14"/>
      <color theme="4" tint="-0.499984740745262"/>
      <name val="Arial"/>
      <family val="2"/>
    </font>
    <font>
      <sz val="14"/>
      <color theme="4" tint="-0.499984740745262"/>
      <name val="Arial"/>
      <family val="2"/>
    </font>
    <font>
      <sz val="9"/>
      <color theme="1" tint="0.249977111117893"/>
      <name val="Arial"/>
      <family val="2"/>
    </font>
    <font>
      <b/>
      <sz val="14"/>
      <color theme="1"/>
      <name val="Arial"/>
      <family val="2"/>
    </font>
    <font>
      <b/>
      <sz val="12"/>
      <color theme="4" tint="-0.499984740745262"/>
      <name val="Arial"/>
      <family val="2"/>
    </font>
    <font>
      <b/>
      <sz val="14"/>
      <color theme="4" tint="-0.249977111117893"/>
      <name val="Arial"/>
      <family val="2"/>
    </font>
    <font>
      <b/>
      <sz val="10"/>
      <color theme="1" tint="4.9989318521683403E-2"/>
      <name val="Arial"/>
      <family val="2"/>
    </font>
    <font>
      <b/>
      <sz val="16"/>
      <color theme="0" tint="-0.499984740745262"/>
      <name val="Arial"/>
      <family val="2"/>
    </font>
    <font>
      <sz val="10"/>
      <color theme="4" tint="-0.249977111117893"/>
      <name val="Arial"/>
      <family val="2"/>
    </font>
    <font>
      <b/>
      <sz val="14"/>
      <color theme="0" tint="-0.499984740745262"/>
      <name val="Arial"/>
      <family val="2"/>
    </font>
    <font>
      <sz val="14"/>
      <color theme="0" tint="-0.499984740745262"/>
      <name val="Arial"/>
      <family val="2"/>
    </font>
    <font>
      <b/>
      <sz val="10"/>
      <color theme="1"/>
      <name val="Calibri"/>
      <family val="2"/>
    </font>
    <font>
      <sz val="16"/>
      <name val="Arial"/>
      <family val="2"/>
    </font>
  </fonts>
  <fills count="54">
    <fill>
      <patternFill patternType="none"/>
    </fill>
    <fill>
      <patternFill patternType="gray125"/>
    </fill>
    <fill>
      <patternFill patternType="solid">
        <fgColor indexed="43"/>
        <bgColor indexed="26"/>
      </patternFill>
    </fill>
    <fill>
      <patternFill patternType="solid">
        <fgColor indexed="22"/>
        <bgColor indexed="31"/>
      </patternFill>
    </fill>
    <fill>
      <patternFill patternType="solid">
        <fgColor indexed="10"/>
        <bgColor indexed="60"/>
      </patternFill>
    </fill>
    <fill>
      <patternFill patternType="solid">
        <fgColor indexed="17"/>
        <bgColor indexed="21"/>
      </patternFill>
    </fill>
    <fill>
      <patternFill patternType="solid">
        <fgColor indexed="56"/>
        <bgColor indexed="62"/>
      </patternFill>
    </fill>
    <fill>
      <patternFill patternType="solid">
        <fgColor indexed="42"/>
        <bgColor indexed="27"/>
      </patternFill>
    </fill>
    <fill>
      <patternFill patternType="solid">
        <fgColor indexed="9"/>
        <bgColor indexed="41"/>
      </patternFill>
    </fill>
    <fill>
      <patternFill patternType="solid">
        <fgColor indexed="23"/>
        <bgColor indexed="55"/>
      </patternFill>
    </fill>
    <fill>
      <patternFill patternType="solid">
        <fgColor indexed="31"/>
        <bgColor indexed="22"/>
      </patternFill>
    </fill>
    <fill>
      <patternFill patternType="solid">
        <fgColor indexed="52"/>
        <bgColor indexed="51"/>
      </patternFill>
    </fill>
    <fill>
      <patternFill patternType="solid">
        <fgColor indexed="20"/>
        <bgColor indexed="36"/>
      </patternFill>
    </fill>
    <fill>
      <patternFill patternType="solid">
        <fgColor indexed="26"/>
        <bgColor indexed="9"/>
      </patternFill>
    </fill>
    <fill>
      <patternFill patternType="solid">
        <fgColor indexed="57"/>
        <bgColor indexed="21"/>
      </patternFill>
    </fill>
    <fill>
      <patternFill patternType="solid">
        <fgColor indexed="47"/>
        <bgColor indexed="22"/>
      </patternFill>
    </fill>
    <fill>
      <patternFill patternType="solid">
        <fgColor indexed="53"/>
        <bgColor indexed="52"/>
      </patternFill>
    </fill>
    <fill>
      <patternFill patternType="solid">
        <fgColor indexed="27"/>
        <bgColor indexed="42"/>
      </patternFill>
    </fill>
    <fill>
      <patternFill patternType="solid">
        <fgColor indexed="8"/>
        <bgColor indexed="58"/>
      </patternFill>
    </fill>
    <fill>
      <patternFill patternType="solid">
        <fgColor theme="0" tint="-0.249977111117893"/>
        <bgColor indexed="31"/>
      </patternFill>
    </fill>
    <fill>
      <patternFill patternType="solid">
        <fgColor theme="0" tint="-0.249977111117893"/>
        <bgColor indexed="24"/>
      </patternFill>
    </fill>
    <fill>
      <patternFill patternType="solid">
        <fgColor theme="0" tint="-0.249977111117893"/>
        <bgColor indexed="27"/>
      </patternFill>
    </fill>
    <fill>
      <patternFill patternType="solid">
        <fgColor theme="0" tint="-0.249977111117893"/>
        <bgColor indexed="26"/>
      </patternFill>
    </fill>
    <fill>
      <patternFill patternType="solid">
        <fgColor theme="0" tint="-0.249977111117893"/>
        <bgColor indexed="64"/>
      </patternFill>
    </fill>
    <fill>
      <patternFill patternType="solid">
        <fgColor theme="0" tint="-0.249977111117893"/>
        <bgColor indexed="52"/>
      </patternFill>
    </fill>
    <fill>
      <patternFill patternType="solid">
        <fgColor theme="0" tint="-0.249977111117893"/>
        <bgColor indexed="60"/>
      </patternFill>
    </fill>
    <fill>
      <patternFill patternType="solid">
        <fgColor theme="0" tint="-0.249977111117893"/>
        <bgColor indexed="21"/>
      </patternFill>
    </fill>
    <fill>
      <patternFill patternType="solid">
        <fgColor theme="7" tint="0.79998168889431442"/>
        <bgColor indexed="24"/>
      </patternFill>
    </fill>
    <fill>
      <patternFill patternType="solid">
        <fgColor theme="5" tint="0.79998168889431442"/>
        <bgColor indexed="27"/>
      </patternFill>
    </fill>
    <fill>
      <patternFill patternType="solid">
        <fgColor theme="6" tint="0.79998168889431442"/>
        <bgColor indexed="27"/>
      </patternFill>
    </fill>
    <fill>
      <patternFill patternType="solid">
        <fgColor theme="4" tint="0.79998168889431442"/>
        <bgColor indexed="27"/>
      </patternFill>
    </fill>
    <fill>
      <patternFill patternType="solid">
        <fgColor theme="0"/>
        <bgColor indexed="26"/>
      </patternFill>
    </fill>
    <fill>
      <patternFill patternType="solid">
        <fgColor theme="4" tint="0.79998168889431442"/>
        <bgColor indexed="24"/>
      </patternFill>
    </fill>
    <fill>
      <patternFill patternType="solid">
        <fgColor theme="6" tint="0.79998168889431442"/>
        <bgColor indexed="24"/>
      </patternFill>
    </fill>
    <fill>
      <patternFill patternType="solid">
        <fgColor theme="9" tint="0.79998168889431442"/>
        <bgColor indexed="24"/>
      </patternFill>
    </fill>
    <fill>
      <patternFill patternType="solid">
        <fgColor theme="0" tint="-0.14999847407452621"/>
        <bgColor indexed="31"/>
      </patternFill>
    </fill>
    <fill>
      <patternFill patternType="solid">
        <fgColor theme="9" tint="0.79998168889431442"/>
        <bgColor indexed="26"/>
      </patternFill>
    </fill>
    <fill>
      <patternFill patternType="solid">
        <fgColor theme="4" tint="-0.249977111117893"/>
        <bgColor indexed="21"/>
      </patternFill>
    </fill>
    <fill>
      <patternFill patternType="solid">
        <fgColor theme="0"/>
        <bgColor indexed="64"/>
      </patternFill>
    </fill>
    <fill>
      <patternFill patternType="solid">
        <fgColor theme="0" tint="-0.14999847407452621"/>
        <bgColor indexed="44"/>
      </patternFill>
    </fill>
    <fill>
      <patternFill patternType="solid">
        <fgColor theme="0" tint="-0.14999847407452621"/>
        <bgColor indexed="41"/>
      </patternFill>
    </fill>
    <fill>
      <patternFill patternType="solid">
        <fgColor theme="0" tint="-0.249977111117893"/>
        <bgColor indexed="42"/>
      </patternFill>
    </fill>
    <fill>
      <patternFill patternType="solid">
        <fgColor theme="0" tint="-0.249977111117893"/>
        <bgColor indexed="41"/>
      </patternFill>
    </fill>
    <fill>
      <patternFill patternType="solid">
        <fgColor theme="0" tint="-0.249977111117893"/>
        <bgColor indexed="40"/>
      </patternFill>
    </fill>
    <fill>
      <patternFill patternType="solid">
        <fgColor theme="0" tint="-0.249977111117893"/>
        <bgColor indexed="36"/>
      </patternFill>
    </fill>
    <fill>
      <patternFill patternType="solid">
        <fgColor theme="0" tint="-0.249977111117893"/>
        <bgColor indexed="51"/>
      </patternFill>
    </fill>
    <fill>
      <patternFill patternType="solid">
        <fgColor theme="0"/>
        <bgColor indexed="42"/>
      </patternFill>
    </fill>
    <fill>
      <patternFill patternType="solid">
        <fgColor theme="0" tint="-0.14999847407452621"/>
        <bgColor indexed="58"/>
      </patternFill>
    </fill>
    <fill>
      <patternFill patternType="solid">
        <fgColor theme="8" tint="0.79998168889431442"/>
        <bgColor indexed="26"/>
      </patternFill>
    </fill>
    <fill>
      <patternFill patternType="solid">
        <fgColor theme="8" tint="0.79998168889431442"/>
        <bgColor indexed="64"/>
      </patternFill>
    </fill>
    <fill>
      <patternFill patternType="solid">
        <fgColor theme="8" tint="0.79998168889431442"/>
        <bgColor indexed="22"/>
      </patternFill>
    </fill>
    <fill>
      <patternFill patternType="solid">
        <fgColor theme="6" tint="0.79998168889431442"/>
        <bgColor indexed="26"/>
      </patternFill>
    </fill>
    <fill>
      <patternFill patternType="solid">
        <fgColor theme="5" tint="0.79998168889431442"/>
        <bgColor indexed="51"/>
      </patternFill>
    </fill>
    <fill>
      <patternFill patternType="solid">
        <fgColor theme="0"/>
        <bgColor indexed="31"/>
      </patternFill>
    </fill>
  </fills>
  <borders count="43">
    <border>
      <left/>
      <right/>
      <top/>
      <bottom/>
      <diagonal/>
    </border>
    <border>
      <left/>
      <right/>
      <top style="thin">
        <color indexed="51"/>
      </top>
      <bottom style="thin">
        <color indexed="51"/>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top style="thin">
        <color indexed="8"/>
      </top>
      <bottom/>
      <diagonal/>
    </border>
    <border>
      <left style="thin">
        <color indexed="8"/>
      </left>
      <right/>
      <top/>
      <bottom style="thin">
        <color indexed="8"/>
      </bottom>
      <diagonal/>
    </border>
    <border>
      <left style="thin">
        <color indexed="8"/>
      </left>
      <right/>
      <top style="thin">
        <color indexed="8"/>
      </top>
      <bottom/>
      <diagonal/>
    </border>
    <border>
      <left style="thin">
        <color indexed="64"/>
      </left>
      <right style="thin">
        <color indexed="64"/>
      </right>
      <top style="thin">
        <color indexed="64"/>
      </top>
      <bottom/>
      <diagonal/>
    </border>
    <border>
      <left/>
      <right style="thin">
        <color indexed="8"/>
      </right>
      <top/>
      <bottom style="thin">
        <color indexed="8"/>
      </bottom>
      <diagonal/>
    </border>
    <border>
      <left style="thin">
        <color indexed="64"/>
      </left>
      <right style="thin">
        <color indexed="64"/>
      </right>
      <top/>
      <bottom style="thin">
        <color indexed="64"/>
      </bottom>
      <diagonal/>
    </border>
    <border>
      <left/>
      <right style="thin">
        <color indexed="8"/>
      </right>
      <top style="thin">
        <color indexed="8"/>
      </top>
      <bottom/>
      <diagonal/>
    </border>
    <border>
      <left style="thin">
        <color indexed="64"/>
      </left>
      <right/>
      <top/>
      <bottom/>
      <diagonal/>
    </border>
    <border>
      <left/>
      <right style="thin">
        <color indexed="64"/>
      </right>
      <top/>
      <bottom/>
      <diagonal/>
    </border>
    <border>
      <left style="thin">
        <color indexed="51"/>
      </left>
      <right style="thin">
        <color indexed="51"/>
      </right>
      <top style="thin">
        <color indexed="51"/>
      </top>
      <bottom style="thin">
        <color indexed="5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8"/>
      </left>
      <right/>
      <top style="thin">
        <color indexed="8"/>
      </top>
      <bottom style="thin">
        <color indexed="64"/>
      </bottom>
      <diagonal/>
    </border>
    <border>
      <left style="thin">
        <color indexed="8"/>
      </left>
      <right/>
      <top/>
      <bottom/>
      <diagonal/>
    </border>
    <border>
      <left/>
      <right style="thin">
        <color indexed="8"/>
      </right>
      <top/>
      <bottom/>
      <diagonal/>
    </border>
    <border>
      <left/>
      <right/>
      <top/>
      <bottom style="thin">
        <color indexed="8"/>
      </bottom>
      <diagonal/>
    </border>
    <border>
      <left style="medium">
        <color indexed="8"/>
      </left>
      <right style="medium">
        <color indexed="8"/>
      </right>
      <top style="medium">
        <color indexed="8"/>
      </top>
      <bottom style="medium">
        <color indexed="8"/>
      </bottom>
      <diagonal/>
    </border>
    <border>
      <left/>
      <right/>
      <top/>
      <bottom style="thin">
        <color indexed="64"/>
      </bottom>
      <diagonal/>
    </border>
    <border>
      <left/>
      <right style="thin">
        <color indexed="64"/>
      </right>
      <top style="thin">
        <color indexed="8"/>
      </top>
      <bottom/>
      <diagonal/>
    </border>
    <border>
      <left/>
      <right style="thin">
        <color indexed="64"/>
      </right>
      <top/>
      <bottom style="thin">
        <color indexed="8"/>
      </bottom>
      <diagonal/>
    </border>
    <border>
      <left style="thin">
        <color indexed="64"/>
      </left>
      <right/>
      <top style="thin">
        <color indexed="8"/>
      </top>
      <bottom/>
      <diagonal/>
    </border>
    <border>
      <left style="thin">
        <color indexed="64"/>
      </left>
      <right/>
      <top/>
      <bottom style="thin">
        <color indexed="8"/>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style="thin">
        <color indexed="64"/>
      </right>
      <top style="thin">
        <color indexed="8"/>
      </top>
      <bottom/>
      <diagonal/>
    </border>
    <border>
      <left style="thin">
        <color indexed="8"/>
      </left>
      <right style="thin">
        <color indexed="64"/>
      </right>
      <top/>
      <bottom/>
      <diagonal/>
    </border>
    <border>
      <left style="thin">
        <color indexed="8"/>
      </left>
      <right style="thin">
        <color indexed="64"/>
      </right>
      <top/>
      <bottom style="thin">
        <color indexed="8"/>
      </bottom>
      <diagonal/>
    </border>
    <border>
      <left/>
      <right style="thin">
        <color indexed="64"/>
      </right>
      <top style="thin">
        <color indexed="64"/>
      </top>
      <bottom/>
      <diagonal/>
    </border>
    <border>
      <left style="thin">
        <color indexed="8"/>
      </left>
      <right style="thin">
        <color indexed="8"/>
      </right>
      <top/>
      <bottom/>
      <diagonal/>
    </border>
    <border>
      <left style="thin">
        <color indexed="64"/>
      </left>
      <right style="thin">
        <color indexed="64"/>
      </right>
      <top/>
      <bottom/>
      <diagonal/>
    </border>
  </borders>
  <cellStyleXfs count="3">
    <xf numFmtId="0" fontId="0" fillId="0" borderId="0"/>
    <xf numFmtId="164" fontId="34" fillId="0" borderId="0" applyFill="0" applyBorder="0" applyAlignment="0" applyProtection="0"/>
    <xf numFmtId="9" fontId="1" fillId="0" borderId="0" applyFill="0" applyBorder="0" applyAlignment="0" applyProtection="0"/>
  </cellStyleXfs>
  <cellXfs count="433">
    <xf numFmtId="0" fontId="0" fillId="0" borderId="0" xfId="0"/>
    <xf numFmtId="0" fontId="0" fillId="0" borderId="0" xfId="0" applyProtection="1">
      <protection hidden="1"/>
    </xf>
    <xf numFmtId="1" fontId="2" fillId="2" borderId="1" xfId="0" applyNumberFormat="1" applyFont="1" applyFill="1" applyBorder="1" applyAlignment="1" applyProtection="1">
      <protection hidden="1"/>
    </xf>
    <xf numFmtId="1" fontId="3" fillId="2" borderId="1" xfId="0" applyNumberFormat="1" applyFont="1" applyFill="1" applyBorder="1" applyAlignment="1" applyProtection="1">
      <alignment vertical="center"/>
      <protection hidden="1"/>
    </xf>
    <xf numFmtId="0" fontId="0" fillId="3" borderId="0" xfId="0" applyFill="1" applyProtection="1">
      <protection hidden="1"/>
    </xf>
    <xf numFmtId="0" fontId="0" fillId="0" borderId="0" xfId="0" applyFill="1" applyProtection="1">
      <protection hidden="1"/>
    </xf>
    <xf numFmtId="0" fontId="12" fillId="4" borderId="2" xfId="0" applyFont="1" applyFill="1" applyBorder="1" applyAlignment="1" applyProtection="1">
      <alignment horizontal="center" vertical="center" wrapText="1"/>
      <protection hidden="1"/>
    </xf>
    <xf numFmtId="0" fontId="13" fillId="5" borderId="2" xfId="0" applyFont="1" applyFill="1" applyBorder="1" applyAlignment="1" applyProtection="1">
      <alignment horizontal="center" vertical="center" wrapText="1"/>
      <protection hidden="1"/>
    </xf>
    <xf numFmtId="0" fontId="14" fillId="6" borderId="2" xfId="0" applyFont="1" applyFill="1" applyBorder="1" applyAlignment="1" applyProtection="1">
      <alignment horizontal="left" vertical="center"/>
      <protection hidden="1"/>
    </xf>
    <xf numFmtId="0" fontId="15" fillId="7" borderId="2" xfId="0" applyFont="1" applyFill="1" applyBorder="1" applyAlignment="1" applyProtection="1">
      <alignment horizontal="center" vertical="center" wrapText="1"/>
      <protection hidden="1"/>
    </xf>
    <xf numFmtId="0" fontId="0" fillId="0" borderId="0" xfId="0" applyFont="1" applyAlignment="1" applyProtection="1">
      <alignment horizontal="right" vertical="center" wrapText="1"/>
      <protection hidden="1"/>
    </xf>
    <xf numFmtId="0" fontId="16" fillId="0" borderId="2" xfId="0" applyFont="1" applyBorder="1" applyAlignment="1" applyProtection="1">
      <alignment horizontal="right" vertical="center"/>
      <protection hidden="1"/>
    </xf>
    <xf numFmtId="0" fontId="0" fillId="0" borderId="2" xfId="0" applyFont="1" applyBorder="1" applyAlignment="1" applyProtection="1">
      <alignment horizontal="center" vertical="center" wrapText="1"/>
      <protection hidden="1"/>
    </xf>
    <xf numFmtId="0" fontId="0" fillId="0" borderId="2" xfId="0" applyBorder="1" applyAlignment="1" applyProtection="1">
      <alignment vertical="center"/>
      <protection hidden="1"/>
    </xf>
    <xf numFmtId="1" fontId="4" fillId="0" borderId="2" xfId="0" applyNumberFormat="1" applyFont="1" applyBorder="1" applyAlignment="1" applyProtection="1">
      <alignment horizontal="center" vertical="center"/>
      <protection locked="0"/>
    </xf>
    <xf numFmtId="165" fontId="21" fillId="0" borderId="2" xfId="0" applyNumberFormat="1" applyFont="1" applyBorder="1" applyAlignment="1" applyProtection="1">
      <alignment vertical="center"/>
      <protection hidden="1"/>
    </xf>
    <xf numFmtId="0" fontId="22" fillId="0" borderId="2" xfId="0" applyFont="1" applyBorder="1" applyAlignment="1" applyProtection="1">
      <alignment vertical="center"/>
      <protection hidden="1"/>
    </xf>
    <xf numFmtId="0" fontId="0" fillId="0" borderId="0" xfId="0" applyAlignment="1" applyProtection="1">
      <alignment horizontal="right" vertical="center"/>
      <protection hidden="1"/>
    </xf>
    <xf numFmtId="165" fontId="0" fillId="0" borderId="2" xfId="0" applyNumberFormat="1" applyBorder="1" applyAlignment="1" applyProtection="1">
      <alignment vertical="center"/>
      <protection hidden="1"/>
    </xf>
    <xf numFmtId="0" fontId="0" fillId="3" borderId="0" xfId="0" applyFill="1" applyAlignment="1" applyProtection="1">
      <alignment vertical="center"/>
      <protection hidden="1"/>
    </xf>
    <xf numFmtId="0" fontId="0" fillId="0" borderId="0" xfId="0" applyAlignment="1" applyProtection="1">
      <alignment vertical="center"/>
      <protection hidden="1"/>
    </xf>
    <xf numFmtId="0" fontId="23" fillId="3" borderId="0" xfId="0" applyFont="1" applyFill="1" applyProtection="1">
      <protection hidden="1"/>
    </xf>
    <xf numFmtId="0" fontId="24" fillId="3" borderId="0" xfId="0" applyFont="1" applyFill="1" applyAlignment="1" applyProtection="1">
      <alignment horizontal="left"/>
      <protection hidden="1"/>
    </xf>
    <xf numFmtId="0" fontId="0" fillId="0" borderId="2" xfId="0" applyBorder="1" applyAlignment="1" applyProtection="1">
      <alignment horizontal="right" vertical="center"/>
      <protection hidden="1"/>
    </xf>
    <xf numFmtId="0" fontId="0" fillId="0" borderId="0" xfId="0" applyFill="1" applyAlignment="1" applyProtection="1">
      <alignment vertical="center"/>
      <protection hidden="1"/>
    </xf>
    <xf numFmtId="165" fontId="4" fillId="0" borderId="2" xfId="0" applyNumberFormat="1" applyFont="1" applyBorder="1" applyAlignment="1" applyProtection="1">
      <alignment horizontal="right" vertical="center" textRotation="90"/>
      <protection hidden="1"/>
    </xf>
    <xf numFmtId="0" fontId="0" fillId="3" borderId="0" xfId="0" applyFont="1" applyFill="1" applyProtection="1">
      <protection hidden="1"/>
    </xf>
    <xf numFmtId="0" fontId="4" fillId="3" borderId="0" xfId="0" applyFont="1" applyFill="1" applyAlignment="1" applyProtection="1">
      <alignment horizontal="center" wrapText="1"/>
      <protection hidden="1"/>
    </xf>
    <xf numFmtId="0" fontId="0" fillId="0" borderId="0" xfId="0" applyFont="1" applyBorder="1" applyAlignment="1" applyProtection="1">
      <alignment horizontal="center"/>
      <protection hidden="1"/>
    </xf>
    <xf numFmtId="0" fontId="0" fillId="0" borderId="0" xfId="0" applyBorder="1" applyAlignment="1" applyProtection="1">
      <alignment horizontal="right"/>
      <protection hidden="1"/>
    </xf>
    <xf numFmtId="0" fontId="0" fillId="0" borderId="2" xfId="0" applyFont="1" applyBorder="1" applyAlignment="1" applyProtection="1">
      <alignment vertical="center" wrapText="1"/>
      <protection hidden="1"/>
    </xf>
    <xf numFmtId="166" fontId="0" fillId="0" borderId="2" xfId="0" applyNumberFormat="1" applyBorder="1" applyAlignment="1" applyProtection="1">
      <alignment vertical="center"/>
      <protection hidden="1"/>
    </xf>
    <xf numFmtId="0" fontId="0" fillId="0" borderId="0" xfId="0" applyBorder="1" applyProtection="1">
      <protection hidden="1"/>
    </xf>
    <xf numFmtId="0" fontId="0" fillId="0" borderId="0" xfId="0" applyFont="1" applyFill="1" applyBorder="1" applyAlignment="1" applyProtection="1">
      <alignment horizontal="center"/>
      <protection hidden="1"/>
    </xf>
    <xf numFmtId="0" fontId="0" fillId="0" borderId="2" xfId="0" applyBorder="1" applyProtection="1">
      <protection hidden="1"/>
    </xf>
    <xf numFmtId="1" fontId="2" fillId="8" borderId="2" xfId="0" applyNumberFormat="1" applyFont="1" applyFill="1" applyBorder="1" applyProtection="1">
      <protection hidden="1"/>
    </xf>
    <xf numFmtId="0" fontId="0" fillId="3" borderId="0" xfId="0" applyFill="1" applyBorder="1" applyProtection="1">
      <protection hidden="1"/>
    </xf>
    <xf numFmtId="0" fontId="0" fillId="0" borderId="0" xfId="0" applyBorder="1" applyAlignment="1" applyProtection="1">
      <alignment vertical="center"/>
      <protection hidden="1"/>
    </xf>
    <xf numFmtId="0" fontId="0" fillId="3" borderId="0" xfId="0" applyFill="1" applyAlignment="1" applyProtection="1">
      <alignment horizontal="left"/>
      <protection hidden="1"/>
    </xf>
    <xf numFmtId="0" fontId="29" fillId="3" borderId="0" xfId="0" applyFont="1" applyFill="1" applyProtection="1">
      <protection hidden="1"/>
    </xf>
    <xf numFmtId="0" fontId="2" fillId="3" borderId="0" xfId="0" applyFont="1" applyFill="1" applyBorder="1" applyProtection="1">
      <protection hidden="1"/>
    </xf>
    <xf numFmtId="0" fontId="2" fillId="3" borderId="0" xfId="0" applyFont="1" applyFill="1" applyProtection="1">
      <protection hidden="1"/>
    </xf>
    <xf numFmtId="0" fontId="2" fillId="0" borderId="0" xfId="0" applyFont="1" applyProtection="1">
      <protection hidden="1"/>
    </xf>
    <xf numFmtId="0" fontId="17" fillId="0" borderId="0" xfId="0" applyFont="1" applyBorder="1" applyAlignment="1" applyProtection="1">
      <alignment horizontal="center" vertical="center"/>
      <protection hidden="1"/>
    </xf>
    <xf numFmtId="0" fontId="8" fillId="0" borderId="2" xfId="0" applyFont="1" applyBorder="1" applyAlignment="1" applyProtection="1">
      <alignment horizontal="right" vertical="center"/>
      <protection hidden="1"/>
    </xf>
    <xf numFmtId="165" fontId="8" fillId="0" borderId="2" xfId="0" applyNumberFormat="1" applyFont="1" applyBorder="1" applyAlignment="1" applyProtection="1">
      <alignment horizontal="right" vertical="center"/>
      <protection hidden="1"/>
    </xf>
    <xf numFmtId="165" fontId="8" fillId="0" borderId="2" xfId="0" applyNumberFormat="1" applyFont="1" applyBorder="1" applyAlignment="1" applyProtection="1">
      <alignment horizontal="center" vertical="center"/>
      <protection hidden="1"/>
    </xf>
    <xf numFmtId="165" fontId="17" fillId="3" borderId="0" xfId="0" applyNumberFormat="1" applyFont="1" applyFill="1" applyBorder="1" applyAlignment="1" applyProtection="1">
      <alignment vertical="center"/>
      <protection hidden="1"/>
    </xf>
    <xf numFmtId="167" fontId="17" fillId="3" borderId="0" xfId="0" applyNumberFormat="1" applyFont="1" applyFill="1" applyBorder="1" applyAlignment="1" applyProtection="1">
      <alignment vertical="center"/>
      <protection hidden="1"/>
    </xf>
    <xf numFmtId="165" fontId="0" fillId="3" borderId="0" xfId="0" applyNumberFormat="1" applyFill="1" applyBorder="1" applyProtection="1">
      <protection hidden="1"/>
    </xf>
    <xf numFmtId="0" fontId="14" fillId="0" borderId="0" xfId="0" applyFont="1" applyFill="1" applyBorder="1" applyAlignment="1" applyProtection="1">
      <alignment horizontal="left" vertical="center"/>
      <protection hidden="1"/>
    </xf>
    <xf numFmtId="0" fontId="14" fillId="9" borderId="3" xfId="0" applyFont="1" applyFill="1" applyBorder="1" applyAlignment="1" applyProtection="1">
      <alignment vertical="center" wrapText="1"/>
      <protection hidden="1"/>
    </xf>
    <xf numFmtId="0" fontId="16" fillId="2" borderId="3"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17" fillId="0" borderId="0" xfId="0" applyFont="1" applyBorder="1" applyAlignment="1" applyProtection="1">
      <alignment vertical="center" wrapText="1"/>
      <protection hidden="1"/>
    </xf>
    <xf numFmtId="9" fontId="17" fillId="0" borderId="0" xfId="0" applyNumberFormat="1" applyFont="1" applyBorder="1" applyAlignment="1" applyProtection="1">
      <alignment vertical="center"/>
      <protection hidden="1"/>
    </xf>
    <xf numFmtId="9" fontId="17" fillId="0" borderId="0" xfId="0" applyNumberFormat="1" applyFont="1" applyAlignment="1" applyProtection="1">
      <alignment horizontal="center" vertical="center"/>
      <protection hidden="1"/>
    </xf>
    <xf numFmtId="0" fontId="0" fillId="0" borderId="0" xfId="0" applyAlignment="1" applyProtection="1">
      <protection hidden="1"/>
    </xf>
    <xf numFmtId="0" fontId="17" fillId="0" borderId="0" xfId="0" applyFont="1" applyAlignment="1" applyProtection="1">
      <alignment horizontal="center" vertical="center"/>
      <protection hidden="1"/>
    </xf>
    <xf numFmtId="0" fontId="22" fillId="0" borderId="0" xfId="0" applyFont="1" applyProtection="1">
      <protection hidden="1"/>
    </xf>
    <xf numFmtId="0" fontId="29" fillId="0" borderId="0" xfId="0" applyFont="1" applyBorder="1" applyAlignment="1" applyProtection="1">
      <alignment horizontal="center" vertical="center"/>
      <protection hidden="1"/>
    </xf>
    <xf numFmtId="165" fontId="29" fillId="0" borderId="0" xfId="0" applyNumberFormat="1" applyFont="1" applyBorder="1" applyAlignment="1" applyProtection="1">
      <alignment horizontal="right" vertical="center"/>
      <protection hidden="1"/>
    </xf>
    <xf numFmtId="165" fontId="29" fillId="0" borderId="0" xfId="0" applyNumberFormat="1" applyFont="1" applyFill="1" applyBorder="1" applyAlignment="1" applyProtection="1">
      <alignment horizontal="right" vertical="center"/>
      <protection hidden="1"/>
    </xf>
    <xf numFmtId="0" fontId="0" fillId="0" borderId="0" xfId="0" applyProtection="1"/>
    <xf numFmtId="0" fontId="0" fillId="0" borderId="0" xfId="0" applyAlignment="1" applyProtection="1">
      <alignment horizontal="right"/>
    </xf>
    <xf numFmtId="0" fontId="17" fillId="0" borderId="0" xfId="0" applyFont="1" applyBorder="1" applyAlignment="1" applyProtection="1">
      <alignment horizontal="center" vertical="center"/>
    </xf>
    <xf numFmtId="0" fontId="2" fillId="0" borderId="0" xfId="0" applyFont="1" applyProtection="1"/>
    <xf numFmtId="0" fontId="0" fillId="0" borderId="0" xfId="0" applyBorder="1" applyProtection="1"/>
    <xf numFmtId="0" fontId="0" fillId="0" borderId="0" xfId="0" applyBorder="1" applyAlignment="1" applyProtection="1">
      <alignment vertical="center"/>
    </xf>
    <xf numFmtId="0" fontId="0" fillId="0" borderId="0" xfId="0" applyAlignment="1" applyProtection="1">
      <alignment vertical="center"/>
    </xf>
    <xf numFmtId="0" fontId="0" fillId="0" borderId="0" xfId="0" applyFont="1" applyFill="1" applyProtection="1"/>
    <xf numFmtId="0" fontId="0" fillId="0" borderId="0" xfId="0" applyFont="1" applyFill="1" applyAlignment="1" applyProtection="1">
      <alignment horizontal="right"/>
    </xf>
    <xf numFmtId="0" fontId="0" fillId="0" borderId="0" xfId="0" applyFont="1" applyProtection="1"/>
    <xf numFmtId="0" fontId="14" fillId="0" borderId="0" xfId="0" applyFont="1" applyFill="1" applyBorder="1" applyAlignment="1" applyProtection="1">
      <alignment horizontal="left" vertical="center"/>
    </xf>
    <xf numFmtId="0" fontId="14" fillId="9" borderId="2" xfId="0" applyFont="1" applyFill="1" applyBorder="1" applyAlignment="1" applyProtection="1">
      <alignment vertical="center" wrapText="1"/>
    </xf>
    <xf numFmtId="0" fontId="16" fillId="2" borderId="2" xfId="0" applyFont="1" applyFill="1" applyBorder="1" applyAlignment="1" applyProtection="1">
      <alignment vertical="center"/>
    </xf>
    <xf numFmtId="0" fontId="33" fillId="0" borderId="0" xfId="0" applyFont="1" applyFill="1" applyBorder="1" applyAlignment="1" applyProtection="1">
      <alignment vertical="center"/>
    </xf>
    <xf numFmtId="0" fontId="0" fillId="0" borderId="0" xfId="0" applyFill="1" applyAlignment="1" applyProtection="1">
      <alignment vertical="center"/>
    </xf>
    <xf numFmtId="0" fontId="0" fillId="3" borderId="0" xfId="0" applyFill="1" applyAlignment="1" applyProtection="1">
      <alignment vertical="center"/>
    </xf>
    <xf numFmtId="0" fontId="0" fillId="0" borderId="0" xfId="0" applyFill="1" applyBorder="1" applyAlignment="1" applyProtection="1">
      <alignment vertical="center"/>
    </xf>
    <xf numFmtId="0" fontId="0" fillId="0" borderId="2" xfId="0" applyBorder="1" applyAlignment="1" applyProtection="1">
      <alignment vertical="center"/>
    </xf>
    <xf numFmtId="0" fontId="0" fillId="3" borderId="0" xfId="0" applyFill="1" applyProtection="1"/>
    <xf numFmtId="0" fontId="0" fillId="0" borderId="0" xfId="0" applyFont="1" applyAlignment="1" applyProtection="1">
      <alignment horizontal="right"/>
    </xf>
    <xf numFmtId="0" fontId="4" fillId="2" borderId="1" xfId="0" applyNumberFormat="1" applyFont="1" applyFill="1" applyBorder="1" applyAlignment="1" applyProtection="1">
      <alignment vertical="top" wrapText="1"/>
      <protection hidden="1"/>
    </xf>
    <xf numFmtId="0" fontId="0" fillId="19" borderId="0" xfId="0" applyFill="1" applyProtection="1">
      <protection hidden="1"/>
    </xf>
    <xf numFmtId="0" fontId="30" fillId="20" borderId="0" xfId="0" applyFont="1" applyFill="1" applyBorder="1" applyAlignment="1" applyProtection="1">
      <alignment horizontal="center" vertical="center" wrapText="1"/>
      <protection hidden="1"/>
    </xf>
    <xf numFmtId="0" fontId="30" fillId="21" borderId="0" xfId="0" applyFont="1" applyFill="1" applyBorder="1" applyAlignment="1" applyProtection="1">
      <alignment horizontal="center" vertical="center" wrapText="1"/>
      <protection hidden="1"/>
    </xf>
    <xf numFmtId="0" fontId="30" fillId="22" borderId="0" xfId="0" applyFont="1" applyFill="1" applyBorder="1" applyAlignment="1" applyProtection="1">
      <alignment horizontal="center" vertical="center" wrapText="1"/>
      <protection hidden="1"/>
    </xf>
    <xf numFmtId="0" fontId="8" fillId="23" borderId="0" xfId="0" applyFont="1" applyFill="1" applyBorder="1" applyAlignment="1" applyProtection="1">
      <alignment horizontal="right" vertical="center"/>
      <protection hidden="1"/>
    </xf>
    <xf numFmtId="165" fontId="8" fillId="23" borderId="0" xfId="0" applyNumberFormat="1" applyFont="1" applyFill="1" applyBorder="1" applyAlignment="1" applyProtection="1">
      <alignment horizontal="right" vertical="center"/>
      <protection hidden="1"/>
    </xf>
    <xf numFmtId="165" fontId="8" fillId="23" borderId="0" xfId="0" applyNumberFormat="1" applyFont="1" applyFill="1" applyBorder="1" applyAlignment="1" applyProtection="1">
      <alignment horizontal="center" vertical="center"/>
      <protection hidden="1"/>
    </xf>
    <xf numFmtId="0" fontId="4" fillId="21" borderId="0" xfId="0" applyFont="1" applyFill="1" applyBorder="1" applyAlignment="1" applyProtection="1">
      <alignment horizontal="center" vertical="center" wrapText="1"/>
      <protection hidden="1"/>
    </xf>
    <xf numFmtId="0" fontId="14" fillId="24" borderId="0" xfId="0" applyFont="1" applyFill="1" applyBorder="1" applyAlignment="1" applyProtection="1">
      <alignment horizontal="center" vertical="center" wrapText="1"/>
      <protection hidden="1"/>
    </xf>
    <xf numFmtId="0" fontId="12" fillId="25" borderId="0" xfId="0" applyFont="1" applyFill="1" applyBorder="1" applyAlignment="1" applyProtection="1">
      <alignment horizontal="center" vertical="center" wrapText="1"/>
      <protection hidden="1"/>
    </xf>
    <xf numFmtId="0" fontId="0" fillId="23" borderId="0" xfId="0" applyFill="1" applyBorder="1" applyAlignment="1" applyProtection="1">
      <alignment vertical="center"/>
      <protection hidden="1"/>
    </xf>
    <xf numFmtId="0" fontId="0" fillId="23" borderId="0" xfId="0" applyFill="1" applyAlignment="1" applyProtection="1">
      <alignment vertical="center"/>
      <protection hidden="1"/>
    </xf>
    <xf numFmtId="0" fontId="8" fillId="0" borderId="4" xfId="0" applyFont="1" applyBorder="1" applyAlignment="1" applyProtection="1">
      <alignment horizontal="right" vertical="center"/>
      <protection hidden="1"/>
    </xf>
    <xf numFmtId="0" fontId="8" fillId="2" borderId="5" xfId="0" applyFont="1" applyFill="1" applyBorder="1" applyAlignment="1" applyProtection="1">
      <alignment horizontal="right" vertical="center"/>
      <protection hidden="1"/>
    </xf>
    <xf numFmtId="0" fontId="8" fillId="2" borderId="6" xfId="0" applyFont="1" applyFill="1" applyBorder="1" applyAlignment="1" applyProtection="1">
      <alignment horizontal="right" vertical="center"/>
      <protection hidden="1"/>
    </xf>
    <xf numFmtId="0" fontId="11" fillId="26" borderId="0" xfId="0" applyFont="1" applyFill="1" applyBorder="1" applyAlignment="1" applyProtection="1">
      <alignment horizontal="center" vertical="center"/>
      <protection hidden="1"/>
    </xf>
    <xf numFmtId="0" fontId="17" fillId="23" borderId="0" xfId="0" applyFont="1" applyFill="1" applyBorder="1" applyAlignment="1" applyProtection="1">
      <alignment horizontal="center" vertical="center"/>
      <protection hidden="1"/>
    </xf>
    <xf numFmtId="0" fontId="37" fillId="0" borderId="0" xfId="0" applyFont="1" applyProtection="1"/>
    <xf numFmtId="0" fontId="37" fillId="2" borderId="0" xfId="0" applyFont="1" applyFill="1" applyBorder="1" applyAlignment="1" applyProtection="1"/>
    <xf numFmtId="0" fontId="41" fillId="2" borderId="5" xfId="0" applyFont="1" applyFill="1" applyBorder="1" applyAlignment="1" applyProtection="1">
      <alignment horizontal="center" vertical="center" wrapText="1"/>
      <protection hidden="1"/>
    </xf>
    <xf numFmtId="0" fontId="42" fillId="2" borderId="5" xfId="0" applyFont="1" applyFill="1" applyBorder="1" applyAlignment="1">
      <alignment horizontal="center" vertical="center" wrapText="1"/>
    </xf>
    <xf numFmtId="0" fontId="37" fillId="2" borderId="2" xfId="0" applyFont="1" applyFill="1" applyBorder="1" applyAlignment="1" applyProtection="1">
      <alignment vertical="center"/>
    </xf>
    <xf numFmtId="0" fontId="37" fillId="0" borderId="5" xfId="0" applyFont="1" applyBorder="1" applyAlignment="1"/>
    <xf numFmtId="0" fontId="37" fillId="2" borderId="0" xfId="0" applyFont="1" applyFill="1" applyBorder="1" applyAlignment="1" applyProtection="1">
      <alignment vertical="center"/>
    </xf>
    <xf numFmtId="0" fontId="37" fillId="3" borderId="0" xfId="0" applyFont="1" applyFill="1" applyBorder="1" applyAlignment="1" applyProtection="1">
      <alignment vertical="center"/>
    </xf>
    <xf numFmtId="0" fontId="41" fillId="2" borderId="7" xfId="0" applyFont="1" applyFill="1" applyBorder="1" applyAlignment="1">
      <alignment horizontal="center" vertical="center" wrapText="1"/>
    </xf>
    <xf numFmtId="0" fontId="37" fillId="0" borderId="6" xfId="0" applyFont="1" applyFill="1" applyBorder="1" applyAlignment="1">
      <alignment horizontal="left" vertical="center" indent="1"/>
    </xf>
    <xf numFmtId="0" fontId="41" fillId="2" borderId="6" xfId="0" applyFont="1" applyFill="1" applyBorder="1" applyAlignment="1">
      <alignment horizontal="center" vertical="center" wrapText="1"/>
    </xf>
    <xf numFmtId="165" fontId="8" fillId="23" borderId="0" xfId="0" applyNumberFormat="1" applyFont="1" applyFill="1" applyBorder="1" applyAlignment="1" applyProtection="1">
      <alignment horizontal="center" vertical="center" wrapText="1"/>
      <protection hidden="1"/>
    </xf>
    <xf numFmtId="0" fontId="0" fillId="0" borderId="2" xfId="0" applyBorder="1" applyAlignment="1" applyProtection="1">
      <alignment horizontal="center" vertical="center" wrapText="1"/>
      <protection hidden="1"/>
    </xf>
    <xf numFmtId="0" fontId="8" fillId="0" borderId="0" xfId="0" applyFont="1" applyAlignment="1" applyProtection="1">
      <alignment vertical="center"/>
      <protection hidden="1"/>
    </xf>
    <xf numFmtId="0" fontId="8" fillId="0" borderId="0" xfId="0" applyFont="1" applyAlignment="1" applyProtection="1">
      <alignment horizontal="right" vertical="center"/>
      <protection hidden="1"/>
    </xf>
    <xf numFmtId="0" fontId="0" fillId="0" borderId="0" xfId="0" applyBorder="1" applyAlignment="1" applyProtection="1">
      <alignment horizontal="center"/>
      <protection hidden="1"/>
    </xf>
    <xf numFmtId="0" fontId="0" fillId="0" borderId="0" xfId="0" applyAlignment="1" applyProtection="1">
      <alignment wrapText="1"/>
      <protection hidden="1"/>
    </xf>
    <xf numFmtId="0" fontId="0" fillId="0" borderId="0" xfId="0" applyBorder="1" applyAlignment="1" applyProtection="1">
      <alignment horizontal="right" wrapText="1"/>
      <protection hidden="1"/>
    </xf>
    <xf numFmtId="1" fontId="0" fillId="0" borderId="0" xfId="0" applyNumberFormat="1" applyBorder="1" applyProtection="1">
      <protection hidden="1"/>
    </xf>
    <xf numFmtId="0" fontId="4" fillId="0" borderId="6" xfId="0" applyFont="1" applyBorder="1" applyAlignment="1" applyProtection="1">
      <alignment horizontal="center" vertical="center"/>
      <protection hidden="1"/>
    </xf>
    <xf numFmtId="0" fontId="0" fillId="23" borderId="0" xfId="0" applyFill="1" applyProtection="1">
      <protection hidden="1"/>
    </xf>
    <xf numFmtId="0" fontId="0" fillId="23" borderId="0" xfId="0" applyFill="1" applyBorder="1" applyProtection="1">
      <protection hidden="1"/>
    </xf>
    <xf numFmtId="0" fontId="17" fillId="23" borderId="0" xfId="0" applyFont="1" applyFill="1" applyBorder="1" applyAlignment="1" applyProtection="1">
      <alignment vertical="center" wrapText="1"/>
      <protection hidden="1"/>
    </xf>
    <xf numFmtId="9" fontId="17" fillId="23" borderId="0" xfId="0" applyNumberFormat="1" applyFont="1" applyFill="1" applyBorder="1" applyAlignment="1" applyProtection="1">
      <alignment vertical="center"/>
      <protection hidden="1"/>
    </xf>
    <xf numFmtId="0" fontId="17" fillId="0" borderId="6" xfId="0" applyFont="1" applyBorder="1" applyAlignment="1" applyProtection="1">
      <alignment vertical="center" wrapText="1"/>
      <protection hidden="1"/>
    </xf>
    <xf numFmtId="9" fontId="17" fillId="0" borderId="6" xfId="0" applyNumberFormat="1" applyFont="1" applyBorder="1" applyAlignment="1" applyProtection="1">
      <alignment vertical="center"/>
      <protection hidden="1"/>
    </xf>
    <xf numFmtId="165" fontId="17" fillId="19" borderId="0" xfId="0" applyNumberFormat="1" applyFont="1" applyFill="1" applyBorder="1" applyAlignment="1" applyProtection="1">
      <alignment vertical="center"/>
      <protection hidden="1"/>
    </xf>
    <xf numFmtId="167" fontId="17" fillId="19" borderId="0" xfId="0" applyNumberFormat="1" applyFont="1" applyFill="1" applyBorder="1" applyAlignment="1" applyProtection="1">
      <alignment vertical="center"/>
      <protection hidden="1"/>
    </xf>
    <xf numFmtId="165" fontId="0" fillId="23" borderId="2" xfId="0" applyNumberFormat="1" applyFill="1" applyBorder="1" applyProtection="1">
      <protection hidden="1"/>
    </xf>
    <xf numFmtId="165" fontId="0" fillId="0" borderId="2" xfId="0" applyNumberFormat="1" applyBorder="1" applyAlignment="1" applyProtection="1">
      <alignment horizontal="right" vertical="center"/>
      <protection hidden="1"/>
    </xf>
    <xf numFmtId="0" fontId="37" fillId="0" borderId="3" xfId="0" applyFont="1" applyBorder="1" applyAlignment="1"/>
    <xf numFmtId="0" fontId="4" fillId="0" borderId="6"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6" xfId="0" applyFont="1" applyFill="1" applyBorder="1" applyAlignment="1">
      <alignment horizontal="left" vertical="center" wrapText="1" indent="1"/>
    </xf>
    <xf numFmtId="0" fontId="4" fillId="0" borderId="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3" borderId="2" xfId="0" applyFont="1" applyFill="1" applyBorder="1" applyAlignment="1">
      <alignment horizontal="center" vertical="center" wrapText="1"/>
    </xf>
    <xf numFmtId="0" fontId="4" fillId="3" borderId="6" xfId="0" applyFont="1" applyFill="1" applyBorder="1" applyAlignment="1">
      <alignment horizontal="left" vertical="center" wrapText="1" indent="1"/>
    </xf>
    <xf numFmtId="0" fontId="37" fillId="10" borderId="0" xfId="0" applyFont="1" applyFill="1" applyBorder="1" applyAlignment="1">
      <alignment horizontal="center" vertical="center"/>
    </xf>
    <xf numFmtId="0" fontId="0" fillId="0" borderId="8"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3" borderId="7" xfId="0" applyFont="1" applyFill="1" applyBorder="1" applyAlignment="1">
      <alignment horizontal="center" vertical="center" wrapText="1"/>
    </xf>
    <xf numFmtId="0" fontId="0" fillId="0" borderId="0" xfId="0" applyFont="1" applyFill="1" applyAlignment="1" applyProtection="1">
      <alignment horizontal="center"/>
    </xf>
    <xf numFmtId="0" fontId="0" fillId="0" borderId="0" xfId="0" applyFill="1" applyAlignment="1" applyProtection="1">
      <alignment horizontal="center" vertical="center"/>
    </xf>
    <xf numFmtId="0" fontId="0" fillId="0" borderId="0" xfId="0" applyBorder="1" applyAlignment="1" applyProtection="1">
      <alignment horizontal="center" vertical="center"/>
    </xf>
    <xf numFmtId="0" fontId="0" fillId="0" borderId="0" xfId="0" applyAlignment="1" applyProtection="1">
      <alignment horizontal="center"/>
    </xf>
    <xf numFmtId="0" fontId="0" fillId="0" borderId="0" xfId="0" applyFont="1" applyAlignment="1" applyProtection="1">
      <alignment horizontal="center"/>
    </xf>
    <xf numFmtId="0" fontId="4" fillId="0" borderId="7" xfId="0" applyFont="1" applyBorder="1" applyAlignment="1" applyProtection="1">
      <alignment horizontal="center" vertical="center" wrapText="1"/>
      <protection hidden="1"/>
    </xf>
    <xf numFmtId="0" fontId="11" fillId="26" borderId="0" xfId="0" applyFont="1" applyFill="1" applyBorder="1" applyAlignment="1" applyProtection="1">
      <alignment horizontal="center" vertical="center"/>
      <protection hidden="1"/>
    </xf>
    <xf numFmtId="165" fontId="8" fillId="23" borderId="0" xfId="0" applyNumberFormat="1" applyFont="1" applyFill="1" applyBorder="1" applyAlignment="1" applyProtection="1">
      <alignment horizontal="center" vertical="center" wrapText="1"/>
      <protection hidden="1"/>
    </xf>
    <xf numFmtId="0" fontId="17" fillId="23" borderId="0" xfId="0" applyFont="1" applyFill="1" applyBorder="1" applyAlignment="1" applyProtection="1">
      <alignment horizontal="center" vertical="center"/>
      <protection hidden="1"/>
    </xf>
    <xf numFmtId="0" fontId="49" fillId="0" borderId="6" xfId="0" applyFont="1" applyBorder="1" applyAlignment="1">
      <alignment vertical="top" wrapText="1"/>
    </xf>
    <xf numFmtId="0" fontId="37" fillId="0" borderId="7" xfId="0" applyFont="1" applyFill="1" applyBorder="1" applyAlignment="1" applyProtection="1"/>
    <xf numFmtId="0" fontId="37" fillId="0" borderId="2" xfId="0" applyFont="1" applyFill="1" applyBorder="1" applyAlignment="1" applyProtection="1"/>
    <xf numFmtId="0" fontId="0" fillId="0" borderId="9"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37" fillId="2" borderId="11" xfId="0" applyFont="1" applyFill="1" applyBorder="1" applyAlignment="1" applyProtection="1">
      <alignment vertical="center"/>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0" fillId="2" borderId="6" xfId="0" applyFont="1" applyFill="1" applyBorder="1" applyAlignment="1">
      <alignment horizontal="center" vertical="center" wrapText="1"/>
    </xf>
    <xf numFmtId="49" fontId="0" fillId="0" borderId="0" xfId="0" applyNumberFormat="1" applyFont="1" applyFill="1" applyBorder="1" applyAlignment="1">
      <alignment vertical="center" wrapText="1"/>
    </xf>
    <xf numFmtId="0" fontId="30" fillId="0" borderId="0" xfId="0" applyFont="1" applyFill="1" applyBorder="1" applyAlignment="1">
      <alignment horizontal="right" vertical="center" wrapText="1"/>
    </xf>
    <xf numFmtId="0" fontId="0" fillId="0" borderId="0" xfId="0" applyFill="1" applyProtection="1"/>
    <xf numFmtId="0" fontId="4" fillId="0" borderId="15" xfId="0" applyFont="1" applyFill="1" applyBorder="1" applyAlignment="1">
      <alignment horizontal="center" vertical="center" wrapText="1"/>
    </xf>
    <xf numFmtId="49" fontId="0" fillId="31" borderId="16" xfId="0" applyNumberFormat="1" applyFont="1" applyFill="1" applyBorder="1" applyAlignment="1">
      <alignment vertical="center" wrapText="1"/>
    </xf>
    <xf numFmtId="49" fontId="0" fillId="31" borderId="17" xfId="0" applyNumberFormat="1" applyFill="1" applyBorder="1" applyAlignment="1">
      <alignment vertical="center" wrapText="1"/>
    </xf>
    <xf numFmtId="0" fontId="0" fillId="2" borderId="0" xfId="0" applyFont="1" applyFill="1" applyBorder="1" applyAlignment="1">
      <alignment horizontal="center" vertical="center" wrapText="1"/>
    </xf>
    <xf numFmtId="0" fontId="4" fillId="31" borderId="12" xfId="0" applyFont="1" applyFill="1" applyBorder="1" applyAlignment="1">
      <alignment horizontal="left" vertical="center" wrapText="1" indent="1"/>
    </xf>
    <xf numFmtId="0" fontId="14" fillId="6" borderId="3" xfId="0" applyFont="1" applyFill="1" applyBorder="1" applyAlignment="1" applyProtection="1">
      <alignment horizontal="left" vertical="center"/>
      <protection hidden="1"/>
    </xf>
    <xf numFmtId="0" fontId="4"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0" borderId="0" xfId="0" applyFont="1" applyFill="1" applyBorder="1" applyAlignment="1">
      <alignment horizontal="left" vertical="center" wrapText="1" indent="1"/>
    </xf>
    <xf numFmtId="0" fontId="45" fillId="0" borderId="2" xfId="0" applyFont="1" applyBorder="1" applyProtection="1">
      <protection hidden="1"/>
    </xf>
    <xf numFmtId="0" fontId="30" fillId="27" borderId="3" xfId="0" applyFont="1" applyFill="1" applyBorder="1" applyAlignment="1" applyProtection="1">
      <alignment horizontal="center" vertical="center" wrapText="1"/>
      <protection hidden="1"/>
    </xf>
    <xf numFmtId="0" fontId="30" fillId="32" borderId="3" xfId="0" applyFont="1" applyFill="1" applyBorder="1" applyAlignment="1" applyProtection="1">
      <alignment horizontal="center" vertical="center" wrapText="1"/>
      <protection hidden="1"/>
    </xf>
    <xf numFmtId="0" fontId="30" fillId="33" borderId="3" xfId="0" applyFont="1" applyFill="1" applyBorder="1" applyAlignment="1" applyProtection="1">
      <alignment horizontal="center" vertical="center" wrapText="1"/>
      <protection hidden="1"/>
    </xf>
    <xf numFmtId="0" fontId="30" fillId="34" borderId="3" xfId="0" applyFont="1" applyFill="1" applyBorder="1" applyAlignment="1" applyProtection="1">
      <alignment horizontal="center" vertical="center" wrapText="1"/>
      <protection hidden="1"/>
    </xf>
    <xf numFmtId="0" fontId="22" fillId="0" borderId="5" xfId="0" applyFont="1" applyBorder="1" applyAlignment="1" applyProtection="1">
      <alignment vertical="center"/>
      <protection hidden="1"/>
    </xf>
    <xf numFmtId="0" fontId="24" fillId="35" borderId="6" xfId="0" applyFont="1" applyFill="1" applyBorder="1" applyAlignment="1" applyProtection="1">
      <alignment vertical="center"/>
      <protection hidden="1"/>
    </xf>
    <xf numFmtId="16" fontId="0" fillId="0" borderId="0" xfId="0" quotePrefix="1" applyNumberFormat="1" applyProtection="1">
      <protection hidden="1"/>
    </xf>
    <xf numFmtId="0" fontId="45" fillId="0" borderId="0" xfId="0" applyFont="1" applyBorder="1" applyProtection="1">
      <protection hidden="1"/>
    </xf>
    <xf numFmtId="0" fontId="0" fillId="0" borderId="0" xfId="0" applyBorder="1" applyAlignment="1" applyProtection="1">
      <protection hidden="1"/>
    </xf>
    <xf numFmtId="1" fontId="2" fillId="8" borderId="0" xfId="0" applyNumberFormat="1" applyFont="1" applyFill="1" applyBorder="1" applyProtection="1">
      <protection hidden="1"/>
    </xf>
    <xf numFmtId="0" fontId="0" fillId="0" borderId="5" xfId="0" applyBorder="1" applyProtection="1">
      <protection hidden="1"/>
    </xf>
    <xf numFmtId="0" fontId="0" fillId="0" borderId="6" xfId="0" applyBorder="1" applyProtection="1">
      <protection hidden="1"/>
    </xf>
    <xf numFmtId="166" fontId="0" fillId="0" borderId="0" xfId="0" applyNumberFormat="1" applyProtection="1">
      <protection hidden="1"/>
    </xf>
    <xf numFmtId="0" fontId="51" fillId="0" borderId="6" xfId="0" applyFont="1" applyBorder="1"/>
    <xf numFmtId="0" fontId="0" fillId="0" borderId="6" xfId="0" applyBorder="1" applyAlignment="1">
      <alignment horizontal="center"/>
    </xf>
    <xf numFmtId="0" fontId="52" fillId="0" borderId="0" xfId="0" applyFont="1" applyBorder="1" applyAlignment="1">
      <alignment horizontal="center"/>
    </xf>
    <xf numFmtId="0" fontId="0" fillId="0" borderId="6" xfId="0" applyBorder="1"/>
    <xf numFmtId="0" fontId="53" fillId="0" borderId="0" xfId="0" applyFont="1" applyAlignment="1">
      <alignment horizontal="center"/>
    </xf>
    <xf numFmtId="0" fontId="0" fillId="0" borderId="0" xfId="0" applyBorder="1"/>
    <xf numFmtId="1" fontId="0" fillId="2" borderId="1" xfId="0" applyNumberFormat="1" applyFill="1" applyBorder="1" applyAlignment="1" applyProtection="1">
      <alignment vertical="top" wrapText="1"/>
      <protection hidden="1"/>
    </xf>
    <xf numFmtId="0" fontId="15" fillId="27" borderId="6" xfId="0" applyFont="1" applyFill="1" applyBorder="1" applyAlignment="1" applyProtection="1">
      <alignment horizontal="center" vertical="center"/>
      <protection hidden="1"/>
    </xf>
    <xf numFmtId="0" fontId="48" fillId="28" borderId="6" xfId="0" applyFont="1" applyFill="1" applyBorder="1" applyAlignment="1" applyProtection="1">
      <alignment horizontal="center" vertical="center"/>
      <protection hidden="1"/>
    </xf>
    <xf numFmtId="0" fontId="15" fillId="30" borderId="6" xfId="0" applyFont="1" applyFill="1" applyBorder="1" applyAlignment="1" applyProtection="1">
      <alignment horizontal="center" vertical="center"/>
      <protection hidden="1"/>
    </xf>
    <xf numFmtId="0" fontId="15" fillId="29" borderId="6" xfId="0" applyFont="1" applyFill="1" applyBorder="1" applyAlignment="1" applyProtection="1">
      <alignment horizontal="center" vertical="center"/>
      <protection hidden="1"/>
    </xf>
    <xf numFmtId="1" fontId="27" fillId="2" borderId="6" xfId="0" applyNumberFormat="1" applyFont="1" applyFill="1" applyBorder="1" applyAlignment="1" applyProtection="1">
      <alignment horizontal="right" vertical="center"/>
      <protection hidden="1"/>
    </xf>
    <xf numFmtId="9" fontId="34" fillId="0" borderId="6" xfId="2" applyFont="1" applyBorder="1" applyAlignment="1" applyProtection="1">
      <alignment vertical="center"/>
      <protection hidden="1"/>
    </xf>
    <xf numFmtId="0" fontId="0" fillId="53" borderId="6" xfId="0" applyFill="1" applyBorder="1" applyAlignment="1" applyProtection="1">
      <alignment vertical="center"/>
      <protection hidden="1"/>
    </xf>
    <xf numFmtId="0" fontId="0" fillId="53" borderId="0" xfId="0" applyFill="1" applyProtection="1">
      <protection hidden="1"/>
    </xf>
    <xf numFmtId="0" fontId="49" fillId="0" borderId="6" xfId="0" applyFont="1" applyBorder="1" applyAlignment="1">
      <alignment vertical="top" wrapText="1"/>
    </xf>
    <xf numFmtId="0" fontId="49" fillId="0" borderId="6" xfId="0" applyFont="1" applyBorder="1" applyAlignment="1">
      <alignment vertical="center" wrapText="1"/>
    </xf>
    <xf numFmtId="0" fontId="2" fillId="0" borderId="0" xfId="0" applyFont="1" applyAlignment="1">
      <alignment horizontal="left" vertical="center" wrapText="1"/>
    </xf>
    <xf numFmtId="0" fontId="2" fillId="0" borderId="6" xfId="0" applyFont="1" applyBorder="1" applyAlignment="1" applyProtection="1">
      <alignment horizontal="left" vertical="center"/>
    </xf>
    <xf numFmtId="0" fontId="2" fillId="0" borderId="6" xfId="0" applyFont="1" applyBorder="1" applyAlignment="1" applyProtection="1">
      <alignment horizontal="left" vertical="center" wrapText="1"/>
    </xf>
    <xf numFmtId="0" fontId="50" fillId="0" borderId="12" xfId="0" applyFont="1" applyBorder="1" applyAlignment="1">
      <alignment vertical="center" wrapText="1"/>
    </xf>
    <xf numFmtId="0" fontId="50" fillId="0" borderId="6" xfId="0" applyFont="1" applyBorder="1" applyAlignment="1">
      <alignment vertical="center" wrapText="1"/>
    </xf>
    <xf numFmtId="0" fontId="2" fillId="0" borderId="6" xfId="0" applyFont="1" applyBorder="1" applyAlignment="1">
      <alignment vertical="center" wrapText="1"/>
    </xf>
    <xf numFmtId="0" fontId="2" fillId="0" borderId="6" xfId="0" applyFont="1" applyBorder="1" applyAlignment="1">
      <alignment horizontal="left" vertical="center" wrapText="1"/>
    </xf>
    <xf numFmtId="0" fontId="2" fillId="0" borderId="6" xfId="0" applyFont="1" applyBorder="1" applyAlignment="1">
      <alignment vertical="center"/>
    </xf>
    <xf numFmtId="0" fontId="2" fillId="0" borderId="6" xfId="0" applyFont="1" applyBorder="1" applyAlignment="1" applyProtection="1">
      <alignment vertical="center"/>
    </xf>
    <xf numFmtId="0" fontId="3" fillId="0" borderId="11" xfId="0" applyFont="1" applyFill="1" applyBorder="1" applyAlignment="1" applyProtection="1">
      <alignment horizontal="center" vertical="center" wrapText="1" shrinkToFit="1"/>
      <protection hidden="1"/>
    </xf>
    <xf numFmtId="0" fontId="0" fillId="2" borderId="18" xfId="0" applyFill="1" applyBorder="1" applyAlignment="1" applyProtection="1">
      <protection hidden="1"/>
    </xf>
    <xf numFmtId="0" fontId="0" fillId="0" borderId="0" xfId="0" applyAlignment="1" applyProtection="1">
      <alignment wrapText="1"/>
      <protection hidden="1"/>
    </xf>
    <xf numFmtId="0" fontId="0" fillId="0" borderId="0" xfId="0" applyAlignment="1"/>
    <xf numFmtId="0" fontId="11" fillId="14" borderId="22" xfId="0" applyFont="1" applyFill="1" applyBorder="1" applyAlignment="1" applyProtection="1">
      <alignment horizontal="center" vertical="center"/>
      <protection hidden="1"/>
    </xf>
    <xf numFmtId="0" fontId="0" fillId="0" borderId="23" xfId="0" applyBorder="1" applyAlignment="1">
      <alignment horizontal="center" vertical="center"/>
    </xf>
    <xf numFmtId="0" fontId="0" fillId="0" borderId="24" xfId="0" applyBorder="1" applyAlignment="1">
      <alignment horizontal="center" vertical="center"/>
    </xf>
    <xf numFmtId="0" fontId="58" fillId="39" borderId="6" xfId="0" applyFont="1" applyFill="1" applyBorder="1" applyAlignment="1" applyProtection="1">
      <alignment vertical="center" wrapText="1"/>
      <protection hidden="1"/>
    </xf>
    <xf numFmtId="0" fontId="9" fillId="0" borderId="10" xfId="0" applyFont="1" applyFill="1" applyBorder="1" applyAlignment="1" applyProtection="1">
      <alignment horizontal="center" vertical="center" wrapText="1" shrinkToFit="1"/>
      <protection hidden="1"/>
    </xf>
    <xf numFmtId="0" fontId="6" fillId="0" borderId="10" xfId="0" applyFont="1" applyFill="1" applyBorder="1" applyAlignment="1" applyProtection="1">
      <alignment horizontal="center" vertical="center" wrapText="1" shrinkToFit="1"/>
      <protection hidden="1"/>
    </xf>
    <xf numFmtId="0" fontId="0" fillId="3" borderId="28" xfId="0" applyFill="1" applyBorder="1" applyAlignment="1" applyProtection="1">
      <protection hidden="1"/>
    </xf>
    <xf numFmtId="0" fontId="56" fillId="0" borderId="2" xfId="0" applyFont="1" applyBorder="1" applyAlignment="1" applyProtection="1">
      <alignment horizontal="left" vertical="center" indent="1"/>
      <protection locked="0"/>
    </xf>
    <xf numFmtId="0" fontId="8" fillId="2" borderId="7" xfId="0" applyFont="1" applyFill="1" applyBorder="1" applyAlignment="1" applyProtection="1">
      <alignment horizontal="center" vertical="center" wrapText="1"/>
      <protection hidden="1"/>
    </xf>
    <xf numFmtId="9" fontId="9" fillId="15" borderId="29" xfId="0" applyNumberFormat="1" applyFont="1" applyFill="1" applyBorder="1" applyAlignment="1" applyProtection="1">
      <alignment horizontal="center" vertical="center"/>
      <protection locked="0"/>
    </xf>
    <xf numFmtId="0" fontId="46" fillId="0" borderId="6" xfId="0" applyFont="1" applyFill="1" applyBorder="1" applyAlignment="1" applyProtection="1">
      <alignment horizontal="center" vertical="center" wrapText="1"/>
      <protection hidden="1"/>
    </xf>
    <xf numFmtId="0" fontId="47" fillId="0" borderId="6" xfId="0" applyFont="1" applyFill="1" applyBorder="1" applyAlignment="1" applyProtection="1">
      <alignment horizontal="center" vertical="center" wrapText="1"/>
      <protection hidden="1"/>
    </xf>
    <xf numFmtId="165" fontId="59" fillId="0" borderId="19" xfId="0" applyNumberFormat="1" applyFont="1" applyFill="1" applyBorder="1" applyAlignment="1" applyProtection="1">
      <alignment horizontal="center" vertical="center" wrapText="1"/>
      <protection hidden="1"/>
    </xf>
    <xf numFmtId="0" fontId="59" fillId="0" borderId="20" xfId="0" applyFont="1" applyFill="1" applyBorder="1" applyAlignment="1" applyProtection="1">
      <alignment horizontal="center" vertical="center" wrapText="1"/>
      <protection hidden="1"/>
    </xf>
    <xf numFmtId="0" fontId="59" fillId="0" borderId="21" xfId="0" applyFont="1" applyFill="1" applyBorder="1" applyAlignment="1" applyProtection="1">
      <alignment horizontal="center" vertical="center" wrapText="1"/>
      <protection hidden="1"/>
    </xf>
    <xf numFmtId="0" fontId="11" fillId="11" borderId="6" xfId="0" applyFont="1" applyFill="1" applyBorder="1" applyAlignment="1" applyProtection="1">
      <alignment horizontal="center" vertical="center"/>
      <protection hidden="1"/>
    </xf>
    <xf numFmtId="165" fontId="8" fillId="29" borderId="6" xfId="0" applyNumberFormat="1" applyFont="1" applyFill="1" applyBorder="1" applyAlignment="1" applyProtection="1">
      <alignment horizontal="center" vertical="center"/>
      <protection hidden="1"/>
    </xf>
    <xf numFmtId="0" fontId="17" fillId="0" borderId="6" xfId="0" applyFont="1" applyBorder="1" applyAlignment="1">
      <alignment horizontal="center" vertical="center"/>
    </xf>
    <xf numFmtId="0" fontId="7" fillId="2" borderId="7" xfId="0" applyFont="1" applyFill="1" applyBorder="1" applyAlignment="1" applyProtection="1">
      <alignment horizontal="right" vertical="center"/>
      <protection hidden="1"/>
    </xf>
    <xf numFmtId="0" fontId="7" fillId="2" borderId="8" xfId="0" applyFont="1" applyFill="1" applyBorder="1" applyAlignment="1" applyProtection="1">
      <alignment horizontal="right" vertical="center"/>
      <protection hidden="1"/>
    </xf>
    <xf numFmtId="0" fontId="0" fillId="0" borderId="4" xfId="0" applyBorder="1" applyAlignment="1">
      <alignment horizontal="right" vertical="center"/>
    </xf>
    <xf numFmtId="0" fontId="12" fillId="4" borderId="2" xfId="0" applyFont="1" applyFill="1" applyBorder="1" applyAlignment="1" applyProtection="1">
      <alignment horizontal="center" vertical="center" wrapText="1"/>
      <protection hidden="1"/>
    </xf>
    <xf numFmtId="0" fontId="13" fillId="5" borderId="2" xfId="0" applyFont="1" applyFill="1" applyBorder="1" applyAlignment="1" applyProtection="1">
      <alignment horizontal="center" vertical="center" wrapText="1"/>
      <protection hidden="1"/>
    </xf>
    <xf numFmtId="0" fontId="4" fillId="7" borderId="2" xfId="0" applyFont="1" applyFill="1" applyBorder="1" applyAlignment="1" applyProtection="1">
      <alignment horizontal="center" vertical="center" wrapText="1"/>
      <protection hidden="1"/>
    </xf>
    <xf numFmtId="0" fontId="4" fillId="13" borderId="3" xfId="0" applyFont="1" applyFill="1" applyBorder="1" applyAlignment="1" applyProtection="1">
      <alignment horizontal="center" vertical="center" wrapText="1"/>
      <protection hidden="1"/>
    </xf>
    <xf numFmtId="0" fontId="14" fillId="6" borderId="2" xfId="0" applyFont="1" applyFill="1" applyBorder="1" applyAlignment="1" applyProtection="1">
      <alignment vertical="center"/>
      <protection hidden="1"/>
    </xf>
    <xf numFmtId="0" fontId="17" fillId="0" borderId="2" xfId="0" applyFont="1" applyBorder="1" applyAlignment="1" applyProtection="1">
      <alignment vertical="center"/>
      <protection locked="0"/>
    </xf>
    <xf numFmtId="0" fontId="54" fillId="31" borderId="11" xfId="0" applyFont="1" applyFill="1" applyBorder="1" applyAlignment="1" applyProtection="1">
      <alignment horizontal="center" vertical="center" wrapText="1" shrinkToFit="1"/>
      <protection hidden="1"/>
    </xf>
    <xf numFmtId="0" fontId="54" fillId="31" borderId="9" xfId="0" applyFont="1" applyFill="1" applyBorder="1" applyAlignment="1" applyProtection="1">
      <alignment horizontal="center" vertical="center" wrapText="1" shrinkToFit="1"/>
      <protection hidden="1"/>
    </xf>
    <xf numFmtId="0" fontId="55" fillId="38" borderId="15" xfId="0" applyFont="1" applyFill="1" applyBorder="1" applyAlignment="1">
      <alignment horizontal="center" vertical="center"/>
    </xf>
    <xf numFmtId="0" fontId="55" fillId="38" borderId="26" xfId="0" applyFont="1" applyFill="1" applyBorder="1" applyAlignment="1">
      <alignment horizontal="center" vertical="center"/>
    </xf>
    <xf numFmtId="0" fontId="55" fillId="38" borderId="0" xfId="0" applyFont="1" applyFill="1" applyAlignment="1">
      <alignment horizontal="center" vertical="center"/>
    </xf>
    <xf numFmtId="0" fontId="55" fillId="38" borderId="27" xfId="0" applyFont="1" applyFill="1" applyBorder="1" applyAlignment="1">
      <alignment horizontal="center" vertical="center"/>
    </xf>
    <xf numFmtId="0" fontId="55" fillId="38" borderId="10" xfId="0" applyFont="1" applyFill="1" applyBorder="1" applyAlignment="1">
      <alignment horizontal="center" vertical="center"/>
    </xf>
    <xf numFmtId="0" fontId="55" fillId="38" borderId="28" xfId="0" applyFont="1" applyFill="1" applyBorder="1" applyAlignment="1">
      <alignment horizontal="center" vertical="center"/>
    </xf>
    <xf numFmtId="0" fontId="55" fillId="38" borderId="13" xfId="0" applyFont="1" applyFill="1" applyBorder="1" applyAlignment="1">
      <alignment horizontal="center" vertical="center"/>
    </xf>
    <xf numFmtId="0" fontId="56" fillId="8" borderId="2" xfId="0" applyFont="1" applyFill="1" applyBorder="1" applyAlignment="1" applyProtection="1">
      <alignment horizontal="left" vertical="center" indent="1"/>
      <protection locked="0"/>
    </xf>
    <xf numFmtId="0" fontId="7" fillId="2" borderId="7" xfId="0" applyFont="1" applyFill="1" applyBorder="1" applyAlignment="1" applyProtection="1">
      <alignment horizontal="right" vertical="center" wrapText="1" shrinkToFit="1"/>
      <protection hidden="1"/>
    </xf>
    <xf numFmtId="0" fontId="7" fillId="2" borderId="8" xfId="0" applyFont="1" applyFill="1" applyBorder="1" applyAlignment="1" applyProtection="1">
      <alignment horizontal="right" vertical="center" wrapText="1" shrinkToFit="1"/>
      <protection hidden="1"/>
    </xf>
    <xf numFmtId="0" fontId="0" fillId="0" borderId="8" xfId="0" applyBorder="1" applyAlignment="1">
      <alignment vertical="center"/>
    </xf>
    <xf numFmtId="0" fontId="0" fillId="0" borderId="4" xfId="0" applyBorder="1" applyAlignment="1">
      <alignment vertical="center"/>
    </xf>
    <xf numFmtId="0" fontId="56" fillId="31" borderId="7" xfId="0" applyFont="1" applyFill="1" applyBorder="1" applyAlignment="1" applyProtection="1">
      <alignment horizontal="left" vertical="center" indent="1"/>
      <protection locked="0"/>
    </xf>
    <xf numFmtId="0" fontId="57" fillId="38" borderId="8" xfId="0" applyFont="1" applyFill="1" applyBorder="1" applyAlignment="1" applyProtection="1">
      <alignment horizontal="left" vertical="center" indent="1"/>
      <protection locked="0"/>
    </xf>
    <xf numFmtId="0" fontId="57" fillId="38" borderId="4" xfId="0" applyFont="1" applyFill="1" applyBorder="1" applyAlignment="1" applyProtection="1">
      <alignment horizontal="left" vertical="center" indent="1"/>
      <protection locked="0"/>
    </xf>
    <xf numFmtId="0" fontId="11" fillId="12" borderId="25" xfId="0" applyFont="1" applyFill="1" applyBorder="1" applyAlignment="1" applyProtection="1">
      <alignment horizontal="center" vertical="center"/>
      <protection hidden="1"/>
    </xf>
    <xf numFmtId="0" fontId="11" fillId="12" borderId="23" xfId="0" applyFont="1" applyFill="1" applyBorder="1" applyAlignment="1" applyProtection="1">
      <alignment horizontal="center" vertical="center"/>
      <protection hidden="1"/>
    </xf>
    <xf numFmtId="0" fontId="11" fillId="37" borderId="22" xfId="0" applyFont="1" applyFill="1" applyBorder="1" applyAlignment="1" applyProtection="1">
      <alignment horizontal="center" vertical="center"/>
      <protection hidden="1"/>
    </xf>
    <xf numFmtId="165" fontId="8" fillId="36" borderId="6" xfId="0" applyNumberFormat="1" applyFont="1" applyFill="1" applyBorder="1" applyAlignment="1" applyProtection="1">
      <alignment horizontal="center" vertical="center"/>
      <protection hidden="1"/>
    </xf>
    <xf numFmtId="0" fontId="0" fillId="0" borderId="2" xfId="0" applyBorder="1" applyAlignment="1" applyProtection="1">
      <protection hidden="1"/>
    </xf>
    <xf numFmtId="165" fontId="8" fillId="28" borderId="19" xfId="0" applyNumberFormat="1" applyFont="1" applyFill="1" applyBorder="1" applyAlignment="1" applyProtection="1">
      <alignment horizontal="center" vertical="center"/>
      <protection hidden="1"/>
    </xf>
    <xf numFmtId="0" fontId="17" fillId="0" borderId="20" xfId="0" applyFont="1" applyBorder="1" applyAlignment="1">
      <alignment horizontal="center" vertical="center"/>
    </xf>
    <xf numFmtId="0" fontId="17" fillId="0" borderId="21" xfId="0" applyFont="1" applyBorder="1" applyAlignment="1">
      <alignment horizontal="center" vertical="center"/>
    </xf>
    <xf numFmtId="0" fontId="11" fillId="12" borderId="22" xfId="0" applyFont="1" applyFill="1" applyBorder="1" applyAlignment="1" applyProtection="1">
      <alignment horizontal="center" vertical="center"/>
      <protection hidden="1"/>
    </xf>
    <xf numFmtId="165" fontId="8" fillId="30" borderId="19" xfId="0" applyNumberFormat="1" applyFont="1" applyFill="1" applyBorder="1" applyAlignment="1" applyProtection="1">
      <alignment horizontal="center" vertical="center"/>
      <protection hidden="1"/>
    </xf>
    <xf numFmtId="165" fontId="0" fillId="0" borderId="6" xfId="0" applyNumberFormat="1" applyBorder="1" applyAlignment="1" applyProtection="1">
      <alignment horizontal="center" vertical="center"/>
      <protection hidden="1"/>
    </xf>
    <xf numFmtId="0" fontId="0" fillId="0" borderId="6" xfId="0" applyBorder="1" applyAlignment="1">
      <alignment vertical="center"/>
    </xf>
    <xf numFmtId="0" fontId="28" fillId="15" borderId="6" xfId="0" applyFont="1" applyFill="1" applyBorder="1" applyAlignment="1" applyProtection="1">
      <alignment vertical="center"/>
      <protection hidden="1"/>
    </xf>
    <xf numFmtId="0" fontId="8" fillId="0" borderId="2" xfId="0" applyFont="1" applyBorder="1" applyAlignment="1" applyProtection="1">
      <alignment vertical="center"/>
      <protection hidden="1"/>
    </xf>
    <xf numFmtId="0" fontId="8" fillId="0" borderId="7" xfId="0" applyFont="1" applyBorder="1" applyAlignment="1" applyProtection="1">
      <alignment vertical="center"/>
      <protection hidden="1"/>
    </xf>
    <xf numFmtId="0" fontId="5" fillId="0" borderId="26" xfId="0" applyFont="1" applyFill="1" applyBorder="1" applyAlignment="1" applyProtection="1">
      <alignment horizontal="center" vertical="center" wrapText="1" shrinkToFit="1"/>
      <protection hidden="1"/>
    </xf>
    <xf numFmtId="0" fontId="60" fillId="0" borderId="6" xfId="0" applyFont="1" applyBorder="1" applyAlignment="1" applyProtection="1">
      <alignment horizontal="left" vertical="center" indent="1"/>
      <protection hidden="1"/>
    </xf>
    <xf numFmtId="0" fontId="60" fillId="0" borderId="6" xfId="0" applyFont="1" applyBorder="1" applyAlignment="1">
      <alignment horizontal="left" vertical="center" indent="1"/>
    </xf>
    <xf numFmtId="0" fontId="61" fillId="8" borderId="6" xfId="0" applyFont="1" applyFill="1" applyBorder="1" applyAlignment="1" applyProtection="1">
      <alignment horizontal="center" vertical="center" wrapText="1" shrinkToFit="1"/>
      <protection hidden="1"/>
    </xf>
    <xf numFmtId="0" fontId="25" fillId="8" borderId="6" xfId="0" applyFont="1" applyFill="1" applyBorder="1" applyAlignment="1" applyProtection="1">
      <alignment horizontal="center" vertical="center" wrapText="1" shrinkToFit="1"/>
      <protection hidden="1"/>
    </xf>
    <xf numFmtId="0" fontId="25" fillId="8" borderId="19" xfId="0" applyFont="1" applyFill="1" applyBorder="1" applyAlignment="1" applyProtection="1">
      <alignment horizontal="center" vertical="center" wrapText="1" shrinkToFit="1"/>
      <protection hidden="1"/>
    </xf>
    <xf numFmtId="0" fontId="62" fillId="40" borderId="6" xfId="0" applyFont="1" applyFill="1" applyBorder="1" applyAlignment="1" applyProtection="1">
      <alignment horizontal="center" vertical="center" wrapText="1"/>
      <protection hidden="1"/>
    </xf>
    <xf numFmtId="0" fontId="14" fillId="6" borderId="3" xfId="0" applyFont="1" applyFill="1" applyBorder="1" applyAlignment="1" applyProtection="1">
      <alignment vertical="center"/>
      <protection hidden="1"/>
    </xf>
    <xf numFmtId="0" fontId="14" fillId="6" borderId="10" xfId="0" applyFont="1" applyFill="1" applyBorder="1" applyAlignment="1" applyProtection="1">
      <alignment vertical="center"/>
      <protection hidden="1"/>
    </xf>
    <xf numFmtId="0" fontId="63" fillId="8" borderId="21" xfId="0" applyFont="1" applyFill="1" applyBorder="1" applyAlignment="1" applyProtection="1">
      <alignment horizontal="center" vertical="center"/>
      <protection hidden="1"/>
    </xf>
    <xf numFmtId="0" fontId="10" fillId="8" borderId="6" xfId="0" applyFont="1" applyFill="1" applyBorder="1" applyAlignment="1" applyProtection="1">
      <alignment horizontal="center" vertical="center"/>
      <protection hidden="1"/>
    </xf>
    <xf numFmtId="0" fontId="0" fillId="0" borderId="6" xfId="0" applyBorder="1" applyAlignment="1"/>
    <xf numFmtId="0" fontId="26" fillId="15" borderId="14" xfId="0" applyFont="1" applyFill="1" applyBorder="1" applyAlignment="1" applyProtection="1">
      <alignment horizontal="center" vertical="center" wrapText="1"/>
      <protection hidden="1"/>
    </xf>
    <xf numFmtId="0" fontId="0" fillId="0" borderId="14" xfId="0" applyBorder="1" applyAlignment="1"/>
    <xf numFmtId="0" fontId="26" fillId="15" borderId="6" xfId="0" applyFont="1" applyFill="1" applyBorder="1" applyAlignment="1" applyProtection="1">
      <alignment horizontal="center" vertical="center" wrapText="1"/>
      <protection hidden="1"/>
    </xf>
    <xf numFmtId="0" fontId="7" fillId="2" borderId="6" xfId="0" applyFont="1" applyFill="1" applyBorder="1" applyAlignment="1" applyProtection="1">
      <alignment horizontal="right" vertical="center" wrapText="1" shrinkToFit="1"/>
      <protection hidden="1"/>
    </xf>
    <xf numFmtId="0" fontId="60" fillId="8" borderId="33" xfId="0" applyFont="1" applyFill="1" applyBorder="1" applyAlignment="1" applyProtection="1">
      <alignment horizontal="left" vertical="center" wrapText="1"/>
      <protection hidden="1"/>
    </xf>
    <xf numFmtId="0" fontId="60" fillId="8" borderId="9" xfId="0" applyFont="1" applyFill="1" applyBorder="1" applyAlignment="1" applyProtection="1">
      <alignment horizontal="left" vertical="center" wrapText="1"/>
      <protection hidden="1"/>
    </xf>
    <xf numFmtId="0" fontId="60" fillId="8" borderId="15" xfId="0" applyFont="1" applyFill="1" applyBorder="1" applyAlignment="1" applyProtection="1">
      <alignment horizontal="left" vertical="center" wrapText="1"/>
      <protection hidden="1"/>
    </xf>
    <xf numFmtId="0" fontId="60" fillId="8" borderId="35" xfId="0" applyFont="1" applyFill="1" applyBorder="1" applyAlignment="1" applyProtection="1">
      <alignment horizontal="left" vertical="center"/>
      <protection hidden="1"/>
    </xf>
    <xf numFmtId="0" fontId="60" fillId="8" borderId="30" xfId="0" applyFont="1" applyFill="1" applyBorder="1" applyAlignment="1" applyProtection="1">
      <alignment horizontal="left" vertical="center"/>
      <protection hidden="1"/>
    </xf>
    <xf numFmtId="0" fontId="60" fillId="8" borderId="36" xfId="0" applyFont="1" applyFill="1" applyBorder="1" applyAlignment="1" applyProtection="1">
      <alignment horizontal="left" vertical="center"/>
      <protection hidden="1"/>
    </xf>
    <xf numFmtId="0" fontId="15" fillId="29" borderId="12" xfId="0" applyFont="1" applyFill="1" applyBorder="1" applyAlignment="1" applyProtection="1">
      <alignment horizontal="center" vertical="center"/>
      <protection hidden="1"/>
    </xf>
    <xf numFmtId="0" fontId="15" fillId="29" borderId="14" xfId="0" applyFont="1" applyFill="1" applyBorder="1" applyAlignment="1" applyProtection="1">
      <alignment horizontal="center" vertical="center"/>
      <protection hidden="1"/>
    </xf>
    <xf numFmtId="0" fontId="68" fillId="53" borderId="6" xfId="0" applyFont="1" applyFill="1" applyBorder="1" applyAlignment="1" applyProtection="1">
      <alignment horizontal="center" vertical="center" textRotation="90"/>
      <protection hidden="1"/>
    </xf>
    <xf numFmtId="0" fontId="3" fillId="2" borderId="2" xfId="0" applyFont="1" applyFill="1" applyBorder="1" applyAlignment="1" applyProtection="1">
      <alignment horizontal="right" vertical="center"/>
      <protection hidden="1"/>
    </xf>
    <xf numFmtId="0" fontId="3" fillId="2" borderId="7" xfId="0" applyFont="1" applyFill="1" applyBorder="1" applyAlignment="1" applyProtection="1">
      <alignment horizontal="right" vertical="center"/>
      <protection hidden="1"/>
    </xf>
    <xf numFmtId="0" fontId="12" fillId="4" borderId="19" xfId="0" applyFont="1" applyFill="1" applyBorder="1" applyAlignment="1" applyProtection="1">
      <alignment horizontal="center" vertical="center" wrapText="1"/>
      <protection hidden="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61" fillId="0" borderId="9" xfId="0" applyFont="1" applyBorder="1" applyAlignment="1" applyProtection="1">
      <alignment horizontal="center" vertical="center" wrapText="1"/>
      <protection hidden="1"/>
    </xf>
    <xf numFmtId="0" fontId="64" fillId="0" borderId="9" xfId="0" applyFont="1" applyBorder="1" applyAlignment="1">
      <alignment vertical="center"/>
    </xf>
    <xf numFmtId="0" fontId="64" fillId="0" borderId="0" xfId="0" applyFont="1" applyAlignment="1">
      <alignment vertical="center"/>
    </xf>
    <xf numFmtId="0" fontId="64" fillId="0" borderId="30" xfId="0" applyFont="1" applyBorder="1" applyAlignment="1">
      <alignment vertical="center"/>
    </xf>
    <xf numFmtId="0" fontId="65" fillId="46" borderId="11" xfId="0" applyFont="1" applyFill="1" applyBorder="1" applyAlignment="1" applyProtection="1">
      <alignment horizontal="center" vertical="center"/>
      <protection hidden="1"/>
    </xf>
    <xf numFmtId="0" fontId="66" fillId="38" borderId="9" xfId="0" applyFont="1" applyFill="1" applyBorder="1" applyAlignment="1">
      <alignment horizontal="center" vertical="center"/>
    </xf>
    <xf numFmtId="0" fontId="66" fillId="38" borderId="31" xfId="0" applyFont="1" applyFill="1" applyBorder="1" applyAlignment="1">
      <alignment horizontal="center" vertical="center"/>
    </xf>
    <xf numFmtId="0" fontId="66" fillId="38" borderId="10" xfId="0" applyFont="1" applyFill="1" applyBorder="1" applyAlignment="1">
      <alignment horizontal="center" vertical="center"/>
    </xf>
    <xf numFmtId="0" fontId="66" fillId="38" borderId="28" xfId="0" applyFont="1" applyFill="1" applyBorder="1" applyAlignment="1">
      <alignment horizontal="center" vertical="center"/>
    </xf>
    <xf numFmtId="0" fontId="66" fillId="38" borderId="32" xfId="0" applyFont="1" applyFill="1" applyBorder="1" applyAlignment="1">
      <alignment horizontal="center" vertical="center"/>
    </xf>
    <xf numFmtId="0" fontId="56" fillId="31" borderId="7" xfId="0" applyFont="1" applyFill="1" applyBorder="1" applyAlignment="1" applyProtection="1">
      <alignment horizontal="left" vertical="center" indent="1"/>
      <protection hidden="1"/>
    </xf>
    <xf numFmtId="0" fontId="57" fillId="38" borderId="8" xfId="0" applyFont="1" applyFill="1" applyBorder="1" applyAlignment="1">
      <alignment horizontal="left" vertical="center" indent="1"/>
    </xf>
    <xf numFmtId="0" fontId="57" fillId="38" borderId="4" xfId="0" applyFont="1" applyFill="1" applyBorder="1" applyAlignment="1">
      <alignment horizontal="left" vertical="center" indent="1"/>
    </xf>
    <xf numFmtId="0" fontId="9" fillId="17" borderId="6" xfId="0" applyFont="1" applyFill="1" applyBorder="1" applyAlignment="1" applyProtection="1">
      <alignment vertical="center"/>
      <protection hidden="1"/>
    </xf>
    <xf numFmtId="0" fontId="8" fillId="0" borderId="19" xfId="0" applyFont="1" applyBorder="1" applyAlignment="1" applyProtection="1">
      <alignment horizontal="center" vertical="center"/>
      <protection hidden="1"/>
    </xf>
    <xf numFmtId="0" fontId="8" fillId="0" borderId="20" xfId="0" applyFont="1" applyBorder="1" applyAlignment="1" applyProtection="1">
      <alignment horizontal="center" vertical="center"/>
      <protection hidden="1"/>
    </xf>
    <xf numFmtId="0" fontId="0" fillId="0" borderId="20" xfId="0" applyBorder="1" applyAlignment="1">
      <alignment horizontal="center" vertical="center"/>
    </xf>
    <xf numFmtId="0" fontId="0" fillId="0" borderId="21" xfId="0" applyBorder="1" applyAlignment="1">
      <alignment horizontal="center" vertical="center"/>
    </xf>
    <xf numFmtId="0" fontId="7" fillId="2" borderId="7" xfId="0" applyFont="1" applyFill="1" applyBorder="1" applyAlignment="1" applyProtection="1">
      <alignment horizontal="center" vertical="center"/>
      <protection hidden="1"/>
    </xf>
    <xf numFmtId="0" fontId="7" fillId="2" borderId="8" xfId="0" applyFont="1" applyFill="1" applyBorder="1" applyAlignment="1" applyProtection="1">
      <alignment horizontal="center" vertical="center"/>
      <protection hidden="1"/>
    </xf>
    <xf numFmtId="0" fontId="0" fillId="0" borderId="4" xfId="0" applyBorder="1" applyAlignment="1">
      <alignment horizontal="center" vertical="center"/>
    </xf>
    <xf numFmtId="0" fontId="11" fillId="12" borderId="35" xfId="0" applyFont="1" applyFill="1" applyBorder="1" applyAlignment="1" applyProtection="1">
      <alignment horizontal="center" vertical="center"/>
      <protection hidden="1"/>
    </xf>
    <xf numFmtId="0" fontId="11" fillId="12" borderId="30" xfId="0" applyFont="1" applyFill="1" applyBorder="1" applyAlignment="1" applyProtection="1">
      <alignment horizontal="center" vertical="center"/>
      <protection hidden="1"/>
    </xf>
    <xf numFmtId="0" fontId="0" fillId="0" borderId="30" xfId="0" applyBorder="1" applyAlignment="1">
      <alignment horizontal="center" vertical="center"/>
    </xf>
    <xf numFmtId="0" fontId="0" fillId="0" borderId="36" xfId="0" applyBorder="1" applyAlignment="1">
      <alignment horizontal="center" vertical="center"/>
    </xf>
    <xf numFmtId="0" fontId="11" fillId="37" borderId="19" xfId="0" applyFont="1" applyFill="1" applyBorder="1" applyAlignment="1" applyProtection="1">
      <alignment horizontal="center" vertical="center"/>
      <protection hidden="1"/>
    </xf>
    <xf numFmtId="0" fontId="11" fillId="14" borderId="35" xfId="0" applyFont="1" applyFill="1" applyBorder="1" applyAlignment="1" applyProtection="1">
      <alignment horizontal="center" vertical="center"/>
      <protection hidden="1"/>
    </xf>
    <xf numFmtId="0" fontId="4" fillId="7" borderId="19" xfId="0" applyFont="1" applyFill="1" applyBorder="1" applyAlignment="1" applyProtection="1">
      <alignment horizontal="center" vertical="center" wrapText="1"/>
      <protection hidden="1"/>
    </xf>
    <xf numFmtId="0" fontId="14" fillId="16" borderId="19" xfId="0" applyFont="1" applyFill="1" applyBorder="1" applyAlignment="1" applyProtection="1">
      <alignment horizontal="center" vertical="center" wrapText="1"/>
      <protection hidden="1"/>
    </xf>
    <xf numFmtId="0" fontId="0" fillId="0" borderId="33" xfId="0" applyBorder="1" applyAlignment="1">
      <alignment vertical="top" wrapText="1"/>
    </xf>
    <xf numFmtId="0" fontId="0" fillId="0" borderId="9" xfId="0" applyBorder="1" applyAlignment="1">
      <alignment vertical="top"/>
    </xf>
    <xf numFmtId="0" fontId="0" fillId="0" borderId="34" xfId="0" applyBorder="1" applyAlignment="1">
      <alignment vertical="top"/>
    </xf>
    <xf numFmtId="0" fontId="0" fillId="0" borderId="28" xfId="0" applyBorder="1" applyAlignment="1">
      <alignment vertical="top"/>
    </xf>
    <xf numFmtId="165" fontId="8" fillId="0" borderId="6" xfId="0" applyNumberFormat="1" applyFont="1" applyBorder="1" applyAlignment="1" applyProtection="1">
      <alignment horizontal="center" vertical="center" wrapText="1"/>
      <protection hidden="1"/>
    </xf>
    <xf numFmtId="0" fontId="8" fillId="0" borderId="6" xfId="0" applyFont="1" applyBorder="1" applyAlignment="1" applyProtection="1">
      <alignment horizontal="center" vertical="center" wrapText="1"/>
      <protection hidden="1"/>
    </xf>
    <xf numFmtId="0" fontId="5" fillId="0" borderId="2" xfId="0" applyFont="1" applyFill="1" applyBorder="1" applyAlignment="1" applyProtection="1">
      <alignment horizontal="center" vertical="center" wrapText="1" shrinkToFit="1"/>
      <protection hidden="1"/>
    </xf>
    <xf numFmtId="0" fontId="35" fillId="0" borderId="6" xfId="0" applyFont="1" applyBorder="1" applyAlignment="1" applyProtection="1">
      <alignment horizontal="center" vertical="center"/>
      <protection hidden="1"/>
    </xf>
    <xf numFmtId="0" fontId="4" fillId="3" borderId="0" xfId="0" applyFont="1" applyFill="1" applyBorder="1" applyAlignment="1" applyProtection="1">
      <alignment horizontal="center" vertical="center" wrapText="1"/>
      <protection hidden="1"/>
    </xf>
    <xf numFmtId="0" fontId="12" fillId="4" borderId="4" xfId="0" applyFont="1" applyFill="1" applyBorder="1" applyAlignment="1" applyProtection="1">
      <alignment horizontal="center" vertical="center" wrapText="1"/>
      <protection hidden="1"/>
    </xf>
    <xf numFmtId="165" fontId="8" fillId="0" borderId="19" xfId="0" applyNumberFormat="1" applyFont="1" applyBorder="1" applyAlignment="1" applyProtection="1">
      <alignment horizontal="center" vertical="center"/>
      <protection hidden="1"/>
    </xf>
    <xf numFmtId="165" fontId="8" fillId="0" borderId="20" xfId="0" applyNumberFormat="1" applyFont="1" applyBorder="1" applyAlignment="1" applyProtection="1">
      <alignment horizontal="center" vertical="center"/>
      <protection hidden="1"/>
    </xf>
    <xf numFmtId="165" fontId="8" fillId="3" borderId="0" xfId="0" applyNumberFormat="1" applyFont="1" applyFill="1" applyBorder="1" applyAlignment="1" applyProtection="1">
      <alignment horizontal="center" vertical="center" wrapText="1"/>
      <protection hidden="1"/>
    </xf>
    <xf numFmtId="167" fontId="17" fillId="3" borderId="0" xfId="0" applyNumberFormat="1" applyFont="1" applyFill="1" applyBorder="1" applyAlignment="1" applyProtection="1">
      <alignment horizontal="center" vertical="center" wrapText="1"/>
      <protection hidden="1"/>
    </xf>
    <xf numFmtId="0" fontId="4" fillId="22" borderId="0" xfId="0" applyFont="1" applyFill="1" applyBorder="1" applyAlignment="1" applyProtection="1">
      <alignment horizontal="center" vertical="center" wrapText="1"/>
      <protection hidden="1"/>
    </xf>
    <xf numFmtId="0" fontId="4" fillId="2" borderId="2" xfId="0" applyFont="1" applyFill="1" applyBorder="1" applyAlignment="1" applyProtection="1">
      <alignment horizontal="center" vertical="center" wrapText="1"/>
      <protection hidden="1"/>
    </xf>
    <xf numFmtId="165" fontId="8" fillId="3" borderId="0" xfId="0" applyNumberFormat="1" applyFont="1" applyFill="1" applyBorder="1" applyAlignment="1" applyProtection="1">
      <alignment horizontal="center" vertical="center"/>
      <protection hidden="1"/>
    </xf>
    <xf numFmtId="166" fontId="17" fillId="3" borderId="0" xfId="0" applyNumberFormat="1" applyFont="1" applyFill="1" applyBorder="1" applyAlignment="1" applyProtection="1">
      <alignment horizontal="center" vertical="center"/>
      <protection hidden="1"/>
    </xf>
    <xf numFmtId="0" fontId="32" fillId="23" borderId="0" xfId="0" applyFont="1" applyFill="1" applyBorder="1" applyAlignment="1" applyProtection="1">
      <alignment horizontal="center" vertical="center" wrapText="1"/>
      <protection hidden="1"/>
    </xf>
    <xf numFmtId="0" fontId="0" fillId="43" borderId="0" xfId="0" applyFill="1" applyBorder="1" applyAlignment="1" applyProtection="1">
      <alignment horizontal="center" vertical="center" wrapText="1"/>
      <protection hidden="1"/>
    </xf>
    <xf numFmtId="0" fontId="11" fillId="44" borderId="0" xfId="0" applyFont="1" applyFill="1" applyBorder="1" applyAlignment="1" applyProtection="1">
      <alignment horizontal="center" vertical="center"/>
      <protection hidden="1"/>
    </xf>
    <xf numFmtId="0" fontId="11" fillId="26" borderId="0" xfId="0" applyFont="1" applyFill="1" applyBorder="1" applyAlignment="1" applyProtection="1">
      <alignment horizontal="center" vertical="center"/>
      <protection hidden="1"/>
    </xf>
    <xf numFmtId="0" fontId="11" fillId="45" borderId="0" xfId="0" applyFont="1" applyFill="1" applyBorder="1" applyAlignment="1" applyProtection="1">
      <alignment horizontal="center" vertical="center"/>
      <protection hidden="1"/>
    </xf>
    <xf numFmtId="0" fontId="12" fillId="25" borderId="0" xfId="0" applyFont="1" applyFill="1" applyBorder="1" applyAlignment="1" applyProtection="1">
      <alignment horizontal="center" vertical="center" wrapText="1"/>
      <protection hidden="1"/>
    </xf>
    <xf numFmtId="165" fontId="8" fillId="23" borderId="0" xfId="0" applyNumberFormat="1" applyFont="1" applyFill="1" applyBorder="1" applyAlignment="1" applyProtection="1">
      <alignment horizontal="center" vertical="center" wrapText="1"/>
      <protection hidden="1"/>
    </xf>
    <xf numFmtId="0" fontId="13" fillId="26" borderId="0" xfId="0" applyFont="1" applyFill="1" applyBorder="1" applyAlignment="1" applyProtection="1">
      <alignment horizontal="center" vertical="center" wrapText="1"/>
      <protection hidden="1"/>
    </xf>
    <xf numFmtId="0" fontId="4" fillId="21" borderId="0" xfId="0" applyFont="1" applyFill="1" applyBorder="1" applyAlignment="1" applyProtection="1">
      <alignment horizontal="center" vertical="center" wrapText="1"/>
      <protection hidden="1"/>
    </xf>
    <xf numFmtId="0" fontId="31" fillId="23" borderId="0" xfId="0" applyFont="1" applyFill="1" applyBorder="1" applyAlignment="1" applyProtection="1">
      <alignment horizontal="center" vertical="center"/>
      <protection hidden="1"/>
    </xf>
    <xf numFmtId="165" fontId="8" fillId="42" borderId="0" xfId="0" applyNumberFormat="1" applyFont="1" applyFill="1" applyBorder="1" applyAlignment="1" applyProtection="1">
      <alignment horizontal="center" vertical="center"/>
      <protection hidden="1"/>
    </xf>
    <xf numFmtId="166" fontId="8" fillId="42" borderId="0" xfId="0" applyNumberFormat="1" applyFont="1" applyFill="1" applyBorder="1" applyAlignment="1" applyProtection="1">
      <alignment horizontal="center" vertical="center"/>
      <protection hidden="1"/>
    </xf>
    <xf numFmtId="0" fontId="17" fillId="3" borderId="0" xfId="0" applyFont="1" applyFill="1" applyBorder="1" applyAlignment="1" applyProtection="1">
      <alignment horizontal="center" vertical="center" wrapText="1"/>
      <protection hidden="1"/>
    </xf>
    <xf numFmtId="167" fontId="21" fillId="22" borderId="0" xfId="0" applyNumberFormat="1" applyFont="1" applyFill="1" applyBorder="1" applyAlignment="1" applyProtection="1">
      <alignment horizontal="center" vertical="center" wrapText="1"/>
      <protection hidden="1"/>
    </xf>
    <xf numFmtId="0" fontId="17" fillId="23" borderId="0" xfId="0" applyFont="1" applyFill="1" applyBorder="1" applyAlignment="1" applyProtection="1">
      <alignment horizontal="center" vertical="center"/>
      <protection hidden="1"/>
    </xf>
    <xf numFmtId="165" fontId="8" fillId="41" borderId="0" xfId="0" applyNumberFormat="1" applyFont="1" applyFill="1" applyBorder="1" applyAlignment="1" applyProtection="1">
      <alignment horizontal="center" vertical="center" wrapText="1"/>
      <protection hidden="1"/>
    </xf>
    <xf numFmtId="0" fontId="37" fillId="0" borderId="3" xfId="0" applyFont="1" applyBorder="1" applyAlignment="1"/>
    <xf numFmtId="0" fontId="49" fillId="0" borderId="12" xfId="0" applyFont="1" applyBorder="1" applyAlignment="1">
      <alignment horizontal="left" vertical="center" wrapText="1"/>
    </xf>
    <xf numFmtId="0" fontId="49" fillId="0" borderId="42" xfId="0" applyFont="1" applyBorder="1" applyAlignment="1">
      <alignment horizontal="left" vertical="center" wrapText="1"/>
    </xf>
    <xf numFmtId="0" fontId="49" fillId="0" borderId="14" xfId="0" applyFont="1" applyBorder="1" applyAlignment="1">
      <alignment horizontal="left" vertical="center" wrapText="1"/>
    </xf>
    <xf numFmtId="0" fontId="50" fillId="0" borderId="6" xfId="0" applyFont="1" applyBorder="1" applyAlignment="1">
      <alignment vertical="top" wrapText="1"/>
    </xf>
    <xf numFmtId="0" fontId="0" fillId="0" borderId="6" xfId="0" applyFont="1" applyBorder="1" applyAlignment="1">
      <alignment vertical="top" wrapText="1"/>
    </xf>
    <xf numFmtId="0" fontId="49" fillId="0" borderId="12" xfId="0" applyFont="1" applyBorder="1" applyAlignment="1">
      <alignment vertical="center" wrapText="1"/>
    </xf>
    <xf numFmtId="0" fontId="0" fillId="0" borderId="42" xfId="0" applyFont="1" applyBorder="1" applyAlignment="1">
      <alignment vertical="center" wrapText="1"/>
    </xf>
    <xf numFmtId="0" fontId="0" fillId="0" borderId="14" xfId="0" applyFont="1" applyBorder="1" applyAlignment="1">
      <alignment vertical="center" wrapText="1"/>
    </xf>
    <xf numFmtId="49" fontId="38" fillId="8" borderId="2" xfId="0" applyNumberFormat="1" applyFont="1" applyFill="1" applyBorder="1" applyAlignment="1" applyProtection="1">
      <alignment horizontal="center" vertical="center" wrapText="1" shrinkToFit="1"/>
    </xf>
    <xf numFmtId="0" fontId="40" fillId="50" borderId="2" xfId="0" applyFont="1" applyFill="1" applyBorder="1" applyAlignment="1" applyProtection="1">
      <alignment horizontal="left" vertical="center" indent="1"/>
      <protection locked="0"/>
    </xf>
    <xf numFmtId="49" fontId="41" fillId="2" borderId="2" xfId="0" applyNumberFormat="1" applyFont="1" applyFill="1" applyBorder="1" applyAlignment="1">
      <alignment horizontal="center" vertical="center" wrapText="1"/>
    </xf>
    <xf numFmtId="49" fontId="41" fillId="2" borderId="5" xfId="0" applyNumberFormat="1" applyFont="1" applyFill="1" applyBorder="1" applyAlignment="1">
      <alignment horizontal="center" vertical="center" wrapText="1"/>
    </xf>
    <xf numFmtId="49" fontId="0" fillId="2" borderId="5" xfId="0" applyNumberFormat="1" applyFont="1" applyFill="1" applyBorder="1" applyAlignment="1">
      <alignment vertical="center" wrapText="1"/>
    </xf>
    <xf numFmtId="49" fontId="0" fillId="2" borderId="41" xfId="0" applyNumberFormat="1" applyFont="1" applyFill="1" applyBorder="1" applyAlignment="1">
      <alignment vertical="center" wrapText="1"/>
    </xf>
    <xf numFmtId="0" fontId="30" fillId="2" borderId="41" xfId="0" applyFont="1" applyFill="1" applyBorder="1" applyAlignment="1">
      <alignment horizontal="right" vertical="center" wrapText="1"/>
    </xf>
    <xf numFmtId="0" fontId="50" fillId="0" borderId="12" xfId="0" applyFont="1" applyBorder="1" applyAlignment="1">
      <alignment horizontal="left" vertical="center" wrapText="1"/>
    </xf>
    <xf numFmtId="0" fontId="50" fillId="0" borderId="42" xfId="0" applyFont="1" applyBorder="1" applyAlignment="1">
      <alignment horizontal="left" vertical="center" wrapText="1"/>
    </xf>
    <xf numFmtId="0" fontId="50" fillId="0" borderId="14" xfId="0" applyFont="1" applyBorder="1" applyAlignment="1">
      <alignment horizontal="left" vertical="center" wrapText="1"/>
    </xf>
    <xf numFmtId="49" fontId="8" fillId="27" borderId="11" xfId="0" applyNumberFormat="1" applyFont="1" applyFill="1" applyBorder="1" applyAlignment="1">
      <alignment horizontal="center" vertical="center" textRotation="90" wrapText="1"/>
    </xf>
    <xf numFmtId="49" fontId="8" fillId="27" borderId="26" xfId="0" applyNumberFormat="1" applyFont="1" applyFill="1" applyBorder="1" applyAlignment="1">
      <alignment horizontal="center" vertical="center" textRotation="90" wrapText="1"/>
    </xf>
    <xf numFmtId="0" fontId="0" fillId="0" borderId="26" xfId="0" applyFont="1" applyBorder="1" applyAlignment="1">
      <alignment horizontal="center" vertical="center" textRotation="90" wrapText="1"/>
    </xf>
    <xf numFmtId="0" fontId="0" fillId="0" borderId="10" xfId="0" applyFont="1" applyBorder="1" applyAlignment="1">
      <alignment horizontal="center" vertical="center" textRotation="90" wrapText="1"/>
    </xf>
    <xf numFmtId="49" fontId="36" fillId="18" borderId="7" xfId="0" applyNumberFormat="1" applyFont="1" applyFill="1" applyBorder="1" applyAlignment="1" applyProtection="1">
      <alignment horizontal="center" vertical="center" wrapText="1" shrinkToFit="1"/>
    </xf>
    <xf numFmtId="49" fontId="38" fillId="0" borderId="3" xfId="0" applyNumberFormat="1" applyFont="1" applyFill="1" applyBorder="1" applyAlignment="1" applyProtection="1">
      <alignment horizontal="center" vertical="center" wrapText="1" shrinkToFit="1"/>
    </xf>
    <xf numFmtId="0" fontId="39" fillId="8" borderId="13" xfId="0" applyFont="1" applyFill="1" applyBorder="1" applyAlignment="1" applyProtection="1">
      <alignment horizontal="left" vertical="center" indent="1"/>
    </xf>
    <xf numFmtId="49" fontId="38" fillId="0" borderId="2" xfId="0" applyNumberFormat="1" applyFont="1" applyFill="1" applyBorder="1" applyAlignment="1" applyProtection="1">
      <alignment horizontal="center" vertical="center" wrapText="1" shrinkToFit="1"/>
    </xf>
    <xf numFmtId="0" fontId="39" fillId="8" borderId="2" xfId="0" applyFont="1" applyFill="1" applyBorder="1" applyAlignment="1" applyProtection="1">
      <alignment horizontal="left" vertical="center" indent="1"/>
    </xf>
    <xf numFmtId="0" fontId="39" fillId="8" borderId="5" xfId="0" applyFont="1" applyFill="1" applyBorder="1" applyAlignment="1" applyProtection="1">
      <alignment horizontal="left" vertical="center" indent="1"/>
    </xf>
    <xf numFmtId="49" fontId="0" fillId="3" borderId="2" xfId="0" applyNumberFormat="1" applyFont="1" applyFill="1" applyBorder="1" applyAlignment="1">
      <alignment vertical="center"/>
    </xf>
    <xf numFmtId="0" fontId="30" fillId="3" borderId="2" xfId="0" applyFont="1" applyFill="1" applyBorder="1" applyAlignment="1">
      <alignment horizontal="right" vertical="center" wrapText="1"/>
    </xf>
    <xf numFmtId="49" fontId="0" fillId="2" borderId="6" xfId="0" applyNumberFormat="1" applyFont="1" applyFill="1" applyBorder="1" applyAlignment="1">
      <alignment vertical="center" wrapText="1"/>
    </xf>
    <xf numFmtId="0" fontId="30" fillId="2" borderId="6" xfId="0" applyFont="1" applyFill="1" applyBorder="1" applyAlignment="1">
      <alignment horizontal="right" vertical="center" wrapText="1"/>
    </xf>
    <xf numFmtId="49" fontId="0" fillId="2" borderId="3" xfId="0" applyNumberFormat="1" applyFont="1" applyFill="1" applyBorder="1" applyAlignment="1">
      <alignment vertical="center"/>
    </xf>
    <xf numFmtId="0" fontId="50" fillId="0" borderId="12" xfId="0" applyFont="1" applyBorder="1" applyAlignment="1">
      <alignment vertical="center" wrapText="1"/>
    </xf>
    <xf numFmtId="0" fontId="30" fillId="2" borderId="3" xfId="0" applyFont="1" applyFill="1" applyBorder="1" applyAlignment="1">
      <alignment horizontal="right" vertical="center" wrapText="1"/>
    </xf>
    <xf numFmtId="49" fontId="8" fillId="36" borderId="14" xfId="0" applyNumberFormat="1" applyFont="1" applyFill="1" applyBorder="1" applyAlignment="1">
      <alignment horizontal="center" vertical="center" textRotation="90" wrapText="1"/>
    </xf>
    <xf numFmtId="49" fontId="8" fillId="36" borderId="6" xfId="0" applyNumberFormat="1" applyFont="1" applyFill="1" applyBorder="1" applyAlignment="1">
      <alignment horizontal="center" vertical="center" textRotation="90" wrapText="1"/>
    </xf>
    <xf numFmtId="0" fontId="2" fillId="0" borderId="12" xfId="0" applyFont="1" applyBorder="1" applyAlignment="1" applyProtection="1">
      <alignment horizontal="left" vertical="center" wrapText="1"/>
    </xf>
    <xf numFmtId="0" fontId="0" fillId="0" borderId="14" xfId="0" applyBorder="1" applyAlignment="1" applyProtection="1">
      <alignment horizontal="left" vertical="center"/>
    </xf>
    <xf numFmtId="0" fontId="0" fillId="0" borderId="42" xfId="0" applyFont="1" applyBorder="1" applyAlignment="1">
      <alignment vertical="center"/>
    </xf>
    <xf numFmtId="0" fontId="0" fillId="0" borderId="14" xfId="0" applyFont="1" applyBorder="1" applyAlignment="1">
      <alignment vertical="center"/>
    </xf>
    <xf numFmtId="0" fontId="37" fillId="0" borderId="7" xfId="0" applyFont="1" applyFill="1" applyBorder="1" applyAlignment="1" applyProtection="1"/>
    <xf numFmtId="0" fontId="37" fillId="0" borderId="2" xfId="0" applyFont="1" applyBorder="1" applyAlignment="1" applyProtection="1"/>
    <xf numFmtId="49" fontId="8" fillId="52" borderId="40" xfId="0" applyNumberFormat="1" applyFont="1" applyFill="1" applyBorder="1" applyAlignment="1">
      <alignment horizontal="center" vertical="center" textRotation="90" wrapText="1"/>
    </xf>
    <xf numFmtId="49" fontId="8" fillId="52" borderId="17" xfId="0" applyNumberFormat="1" applyFont="1" applyFill="1" applyBorder="1" applyAlignment="1">
      <alignment horizontal="center" vertical="center" textRotation="90" wrapText="1"/>
    </xf>
    <xf numFmtId="0" fontId="0" fillId="0" borderId="17" xfId="0" applyFont="1" applyBorder="1" applyAlignment="1">
      <alignment horizontal="center" vertical="center" textRotation="90" wrapText="1"/>
    </xf>
    <xf numFmtId="0" fontId="0" fillId="0" borderId="42" xfId="0" applyFont="1" applyBorder="1" applyAlignment="1">
      <alignment horizontal="left" vertical="center"/>
    </xf>
    <xf numFmtId="0" fontId="0" fillId="0" borderId="14" xfId="0" applyFont="1" applyBorder="1" applyAlignment="1">
      <alignment horizontal="left" vertical="center"/>
    </xf>
    <xf numFmtId="49" fontId="8" fillId="51" borderId="37" xfId="0" applyNumberFormat="1" applyFont="1" applyFill="1" applyBorder="1" applyAlignment="1">
      <alignment horizontal="center" vertical="center" textRotation="90" wrapText="1"/>
    </xf>
    <xf numFmtId="49" fontId="8" fillId="51" borderId="38" xfId="0" applyNumberFormat="1" applyFont="1" applyFill="1" applyBorder="1" applyAlignment="1">
      <alignment horizontal="center" vertical="center" textRotation="90" wrapText="1"/>
    </xf>
    <xf numFmtId="0" fontId="0" fillId="0" borderId="39" xfId="0" applyFont="1" applyBorder="1" applyAlignment="1">
      <alignment horizontal="center" vertical="center" textRotation="90" wrapText="1"/>
    </xf>
    <xf numFmtId="49" fontId="67" fillId="47" borderId="6" xfId="0" applyNumberFormat="1" applyFont="1" applyFill="1" applyBorder="1" applyAlignment="1" applyProtection="1">
      <alignment horizontal="center" vertical="center" wrapText="1" shrinkToFit="1"/>
    </xf>
    <xf numFmtId="0" fontId="0" fillId="0" borderId="6" xfId="0" applyBorder="1" applyAlignment="1">
      <alignment horizontal="center" vertical="center" wrapText="1" shrinkToFit="1"/>
    </xf>
    <xf numFmtId="0" fontId="30" fillId="48" borderId="16" xfId="0" applyFont="1" applyFill="1" applyBorder="1" applyAlignment="1">
      <alignment horizontal="left" vertical="center" wrapText="1"/>
    </xf>
    <xf numFmtId="0" fontId="0" fillId="49" borderId="0" xfId="0" applyFill="1" applyBorder="1" applyAlignment="1">
      <alignment horizontal="left" vertical="center" wrapText="1"/>
    </xf>
    <xf numFmtId="0" fontId="0" fillId="49" borderId="17" xfId="0" applyFill="1" applyBorder="1" applyAlignment="1">
      <alignment horizontal="left" vertical="center" wrapText="1"/>
    </xf>
  </cellXfs>
  <cellStyles count="3">
    <cellStyle name="Euro" xfId="1"/>
    <cellStyle name="Normal" xfId="0" builtinId="0"/>
    <cellStyle name="Pourcentage" xfId="2" builtinId="5"/>
  </cellStyles>
  <dxfs count="33">
    <dxf>
      <font>
        <b val="0"/>
        <i/>
        <condense val="0"/>
        <extend val="0"/>
      </font>
      <fill>
        <patternFill patternType="solid">
          <fgColor indexed="41"/>
          <bgColor indexed="9"/>
        </patternFill>
      </fill>
    </dxf>
    <dxf>
      <font>
        <b/>
        <i/>
        <condense val="0"/>
        <extend val="0"/>
        <u val="none"/>
        <color indexed="63"/>
      </font>
      <fill>
        <patternFill patternType="solid">
          <fgColor indexed="9"/>
          <bgColor indexed="41"/>
        </patternFill>
      </fill>
    </dxf>
    <dxf>
      <font>
        <b/>
        <i val="0"/>
        <condense val="0"/>
        <extend val="0"/>
        <color indexed="8"/>
      </font>
      <fill>
        <patternFill patternType="solid">
          <fgColor indexed="22"/>
          <bgColor indexed="31"/>
        </patternFill>
      </fill>
      <border>
        <left style="thin">
          <color indexed="8"/>
        </left>
        <right style="thin">
          <color indexed="8"/>
        </right>
        <top style="thin">
          <color indexed="8"/>
        </top>
        <bottom style="thin">
          <color indexed="8"/>
        </bottom>
      </border>
    </dxf>
    <dxf>
      <font>
        <b val="0"/>
        <i/>
        <condense val="0"/>
        <extend val="0"/>
        <u val="none"/>
        <color indexed="63"/>
      </font>
    </dxf>
    <dxf>
      <font>
        <b/>
        <i val="0"/>
        <condense val="0"/>
        <extend val="0"/>
        <color indexed="8"/>
      </font>
      <fill>
        <patternFill patternType="solid">
          <fgColor indexed="22"/>
          <bgColor indexed="31"/>
        </patternFill>
      </fill>
      <border>
        <left style="thin">
          <color indexed="8"/>
        </left>
        <right style="thin">
          <color indexed="8"/>
        </right>
        <top style="thin">
          <color indexed="8"/>
        </top>
        <bottom style="thin">
          <color indexed="8"/>
        </bottom>
      </border>
    </dxf>
    <dxf>
      <fill>
        <patternFill>
          <fgColor rgb="FFCCFFFF"/>
          <bgColor rgb="FFCCFFFF"/>
        </patternFill>
      </fill>
    </dxf>
    <dxf>
      <font>
        <b/>
        <i val="0"/>
        <condense val="0"/>
        <extend val="0"/>
        <color indexed="8"/>
      </font>
      <fill>
        <patternFill patternType="solid">
          <fgColor indexed="22"/>
          <bgColor indexed="47"/>
        </patternFill>
      </fill>
    </dxf>
    <dxf>
      <font>
        <b/>
        <i val="0"/>
        <condense val="0"/>
        <extend val="0"/>
        <color indexed="8"/>
      </font>
      <fill>
        <patternFill patternType="solid">
          <fgColor indexed="27"/>
          <bgColor indexed="42"/>
        </patternFill>
      </fill>
    </dxf>
    <dxf>
      <fill>
        <patternFill patternType="none">
          <bgColor indexed="65"/>
        </patternFill>
      </fill>
    </dxf>
    <dxf>
      <font>
        <b/>
        <i val="0"/>
        <condense val="0"/>
        <extend val="0"/>
        <color indexed="10"/>
      </font>
    </dxf>
    <dxf>
      <font>
        <b/>
        <i val="0"/>
        <condense val="0"/>
        <extend val="0"/>
      </font>
      <fill>
        <patternFill patternType="solid">
          <fgColor indexed="27"/>
          <bgColor indexed="42"/>
        </patternFill>
      </fill>
    </dxf>
    <dxf>
      <font>
        <b/>
        <i val="0"/>
        <condense val="0"/>
        <extend val="0"/>
      </font>
      <fill>
        <patternFill patternType="solid">
          <fgColor indexed="22"/>
          <bgColor indexed="47"/>
        </patternFill>
      </fill>
    </dxf>
    <dxf>
      <font>
        <b/>
        <i val="0"/>
        <condense val="0"/>
        <extend val="0"/>
        <color indexed="9"/>
      </font>
      <fill>
        <patternFill patternType="solid">
          <fgColor indexed="60"/>
          <bgColor indexed="10"/>
        </patternFill>
      </fill>
    </dxf>
    <dxf>
      <font>
        <b/>
        <i val="0"/>
        <condense val="0"/>
        <extend val="0"/>
        <color indexed="8"/>
      </font>
      <fill>
        <patternFill patternType="solid">
          <fgColor indexed="22"/>
          <bgColor indexed="47"/>
        </patternFill>
      </fill>
    </dxf>
    <dxf>
      <font>
        <b/>
        <i val="0"/>
        <condense val="0"/>
        <extend val="0"/>
        <color indexed="8"/>
      </font>
      <fill>
        <patternFill patternType="solid">
          <fgColor indexed="27"/>
          <bgColor indexed="42"/>
        </patternFill>
      </fill>
    </dxf>
    <dxf>
      <font>
        <b/>
        <i val="0"/>
        <condense val="0"/>
        <extend val="0"/>
        <color indexed="47"/>
      </font>
      <fill>
        <patternFill patternType="solid">
          <fgColor indexed="60"/>
          <bgColor indexed="10"/>
        </patternFill>
      </fill>
    </dxf>
    <dxf>
      <font>
        <b/>
        <i val="0"/>
        <condense val="0"/>
        <extend val="0"/>
        <color indexed="42"/>
      </font>
      <fill>
        <patternFill patternType="solid">
          <fgColor indexed="21"/>
          <bgColor indexed="17"/>
        </patternFill>
      </fill>
    </dxf>
    <dxf>
      <font>
        <b/>
        <i val="0"/>
        <condense val="0"/>
        <extend val="0"/>
        <color indexed="47"/>
      </font>
      <fill>
        <patternFill patternType="solid">
          <fgColor indexed="60"/>
          <bgColor indexed="10"/>
        </patternFill>
      </fill>
    </dxf>
    <dxf>
      <font>
        <b/>
        <i val="0"/>
        <condense val="0"/>
        <extend val="0"/>
        <color indexed="42"/>
      </font>
      <fill>
        <patternFill patternType="solid">
          <fgColor indexed="21"/>
          <bgColor indexed="17"/>
        </patternFill>
      </fill>
    </dxf>
    <dxf>
      <font>
        <b val="0"/>
        <i val="0"/>
        <name val="Cambria"/>
        <scheme val="none"/>
      </font>
      <fill>
        <patternFill patternType="solid">
          <fgColor indexed="41"/>
          <bgColor indexed="9"/>
        </patternFill>
      </fill>
    </dxf>
    <dxf>
      <font>
        <condense val="0"/>
        <extend val="0"/>
        <color rgb="FF9C0006"/>
      </font>
      <fill>
        <patternFill>
          <bgColor rgb="FFFFC7CE"/>
        </patternFill>
      </fill>
    </dxf>
    <dxf>
      <font>
        <condense val="0"/>
        <extend val="0"/>
        <color rgb="FF9C0006"/>
      </font>
      <fill>
        <patternFill>
          <bgColor rgb="FFFFC7CE"/>
        </patternFill>
      </fill>
    </dxf>
    <dxf>
      <font>
        <b val="0"/>
        <i/>
        <condense val="0"/>
        <extend val="0"/>
        <color indexed="55"/>
      </font>
    </dxf>
    <dxf>
      <font>
        <b/>
        <i val="0"/>
        <condense val="0"/>
        <extend val="0"/>
        <color indexed="9"/>
      </font>
      <fill>
        <patternFill patternType="solid">
          <fgColor indexed="60"/>
          <bgColor indexed="10"/>
        </patternFill>
      </fill>
    </dxf>
    <dxf>
      <font>
        <b val="0"/>
        <condense val="0"/>
        <extend val="0"/>
        <color indexed="9"/>
      </font>
      <fill>
        <patternFill patternType="solid">
          <fgColor indexed="51"/>
          <bgColor indexed="52"/>
        </patternFill>
      </fill>
    </dxf>
    <dxf>
      <font>
        <color theme="6" tint="0.39994506668294322"/>
        <name val="Cambria"/>
        <scheme val="none"/>
      </font>
    </dxf>
    <dxf>
      <font>
        <condense val="0"/>
        <extend val="0"/>
        <color rgb="FF9C0006"/>
      </font>
      <fill>
        <patternFill>
          <bgColor rgb="FFFFC7CE"/>
        </patternFill>
      </fill>
    </dxf>
    <dxf>
      <font>
        <b val="0"/>
        <condense val="0"/>
        <extend val="0"/>
        <color indexed="9"/>
      </font>
      <fill>
        <patternFill patternType="solid">
          <fgColor indexed="41"/>
          <bgColor indexed="9"/>
        </patternFill>
      </fill>
    </dxf>
    <dxf>
      <font>
        <b/>
        <i val="0"/>
        <condense val="0"/>
        <extend val="0"/>
        <color indexed="17"/>
      </font>
      <fill>
        <patternFill patternType="solid">
          <fgColor indexed="27"/>
          <bgColor indexed="42"/>
        </patternFill>
      </fill>
    </dxf>
    <dxf>
      <font>
        <b/>
        <i val="0"/>
        <condense val="0"/>
        <extend val="0"/>
        <color indexed="10"/>
      </font>
      <fill>
        <patternFill patternType="solid">
          <fgColor indexed="22"/>
          <bgColor indexed="47"/>
        </patternFill>
      </fill>
    </dxf>
    <dxf>
      <font>
        <b/>
        <i val="0"/>
        <condense val="0"/>
        <extend val="0"/>
        <color indexed="47"/>
      </font>
      <fill>
        <patternFill patternType="solid">
          <fgColor indexed="60"/>
          <bgColor indexed="10"/>
        </patternFill>
      </fill>
    </dxf>
    <dxf>
      <font>
        <b/>
        <i val="0"/>
        <condense val="0"/>
        <extend val="0"/>
        <color indexed="42"/>
      </font>
      <fill>
        <patternFill patternType="solid">
          <fgColor indexed="21"/>
          <bgColor indexed="17"/>
        </patternFill>
      </fill>
    </dxf>
    <dxf>
      <font>
        <b/>
        <i val="0"/>
        <condense val="0"/>
        <extend val="0"/>
      </font>
      <fill>
        <patternFill patternType="solid">
          <fgColor indexed="9"/>
          <bgColor indexed="2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FEFE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fr-FR"/>
  <c:style val="4"/>
  <c:chart>
    <c:title>
      <c:tx>
        <c:rich>
          <a:bodyPr/>
          <a:lstStyle/>
          <a:p>
            <a:pPr>
              <a:defRPr/>
            </a:pPr>
            <a:r>
              <a:rPr lang="fr-FR">
                <a:solidFill>
                  <a:schemeClr val="tx2">
                    <a:lumMod val="60000"/>
                    <a:lumOff val="40000"/>
                  </a:schemeClr>
                </a:solidFill>
              </a:rPr>
              <a:t>Mathématiques</a:t>
            </a:r>
            <a:r>
              <a:rPr lang="fr-FR" sz="1200" b="0">
                <a:solidFill>
                  <a:sysClr val="windowText" lastClr="000000"/>
                </a:solidFill>
              </a:rPr>
              <a:t>
N</a:t>
            </a:r>
            <a:r>
              <a:rPr lang="fr-FR" sz="1200" b="0" baseline="0">
                <a:solidFill>
                  <a:sysClr val="windowText" lastClr="000000"/>
                </a:solidFill>
              </a:rPr>
              <a:t>ombres d'élèves</a:t>
            </a:r>
            <a:endParaRPr lang="fr-FR" sz="1200" b="0">
              <a:solidFill>
                <a:sysClr val="windowText" lastClr="000000"/>
              </a:solidFill>
            </a:endParaRPr>
          </a:p>
        </c:rich>
      </c:tx>
    </c:title>
    <c:plotArea>
      <c:layout>
        <c:manualLayout>
          <c:layoutTarget val="inner"/>
          <c:xMode val="edge"/>
          <c:yMode val="edge"/>
          <c:x val="1.6029143897996357E-2"/>
          <c:y val="0.20551819536071544"/>
          <c:w val="0.96794171220401293"/>
          <c:h val="0.68163651840817574"/>
        </c:manualLayout>
      </c:layout>
      <c:barChart>
        <c:barDir val="col"/>
        <c:grouping val="clustered"/>
        <c:ser>
          <c:idx val="0"/>
          <c:order val="0"/>
          <c:spPr>
            <a:solidFill>
              <a:schemeClr val="tx2">
                <a:lumMod val="60000"/>
                <a:lumOff val="40000"/>
              </a:schemeClr>
            </a:solidFill>
          </c:spPr>
          <c:cat>
            <c:strRef>
              <c:f>Graphique!$B$2:$K$2</c:f>
              <c:strCache>
                <c:ptCount val="10"/>
                <c:pt idx="0">
                  <c:v>0 à &lt;10%</c:v>
                </c:pt>
                <c:pt idx="1">
                  <c:v>10 à &lt;20%</c:v>
                </c:pt>
                <c:pt idx="2">
                  <c:v>20 à &lt;30%</c:v>
                </c:pt>
                <c:pt idx="3">
                  <c:v>30 à &lt;40%</c:v>
                </c:pt>
                <c:pt idx="4">
                  <c:v>40 à &lt;50%</c:v>
                </c:pt>
                <c:pt idx="5">
                  <c:v>50 à &lt;60%</c:v>
                </c:pt>
                <c:pt idx="6">
                  <c:v>60 à &lt;70%</c:v>
                </c:pt>
                <c:pt idx="7">
                  <c:v>70 à &lt;80%</c:v>
                </c:pt>
                <c:pt idx="8">
                  <c:v>80 à &lt;90%</c:v>
                </c:pt>
                <c:pt idx="9">
                  <c:v>90 à &lt;100%</c:v>
                </c:pt>
              </c:strCache>
            </c:strRef>
          </c:cat>
          <c:val>
            <c:numRef>
              <c:f>Graphique!$B$3:$K$3</c:f>
              <c:numCache>
                <c:formatCode>General</c:formatCode>
                <c:ptCount val="10"/>
                <c:pt idx="0">
                  <c:v>0</c:v>
                </c:pt>
                <c:pt idx="1">
                  <c:v>0</c:v>
                </c:pt>
                <c:pt idx="2">
                  <c:v>0</c:v>
                </c:pt>
                <c:pt idx="3">
                  <c:v>0</c:v>
                </c:pt>
                <c:pt idx="4">
                  <c:v>0</c:v>
                </c:pt>
                <c:pt idx="5">
                  <c:v>0</c:v>
                </c:pt>
                <c:pt idx="6">
                  <c:v>0</c:v>
                </c:pt>
                <c:pt idx="7">
                  <c:v>0</c:v>
                </c:pt>
                <c:pt idx="8">
                  <c:v>0</c:v>
                </c:pt>
                <c:pt idx="9">
                  <c:v>0</c:v>
                </c:pt>
              </c:numCache>
            </c:numRef>
          </c:val>
        </c:ser>
        <c:dLbls>
          <c:showVal val="1"/>
        </c:dLbls>
        <c:axId val="49996544"/>
        <c:axId val="49998080"/>
      </c:barChart>
      <c:catAx>
        <c:axId val="49996544"/>
        <c:scaling>
          <c:orientation val="minMax"/>
        </c:scaling>
        <c:axPos val="b"/>
        <c:numFmt formatCode="General" sourceLinked="1"/>
        <c:majorTickMark val="none"/>
        <c:tickLblPos val="nextTo"/>
        <c:crossAx val="49998080"/>
        <c:crosses val="autoZero"/>
        <c:auto val="1"/>
        <c:lblAlgn val="ctr"/>
        <c:lblOffset val="100"/>
      </c:catAx>
      <c:valAx>
        <c:axId val="49998080"/>
        <c:scaling>
          <c:orientation val="minMax"/>
        </c:scaling>
        <c:delete val="1"/>
        <c:axPos val="l"/>
        <c:numFmt formatCode="General" sourceLinked="1"/>
        <c:tickLblPos val="none"/>
        <c:crossAx val="49996544"/>
        <c:crosses val="autoZero"/>
        <c:crossBetween val="between"/>
      </c:valAx>
    </c:plotArea>
    <c:plotVisOnly val="1"/>
    <c:dispBlanksAs val="gap"/>
  </c:chart>
  <c:printSettings>
    <c:headerFooter/>
    <c:pageMargins b="0.75000000000000322" l="0.70000000000000062" r="0.70000000000000062" t="0.75000000000000322" header="0.30000000000000032" footer="0.30000000000000032"/>
    <c:pageSetup/>
  </c:printSettings>
</c:chartSpac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44</xdr:col>
      <xdr:colOff>476250</xdr:colOff>
      <xdr:row>2</xdr:row>
      <xdr:rowOff>247650</xdr:rowOff>
    </xdr:from>
    <xdr:to>
      <xdr:col>45</xdr:col>
      <xdr:colOff>428625</xdr:colOff>
      <xdr:row>2</xdr:row>
      <xdr:rowOff>247650</xdr:rowOff>
    </xdr:to>
    <xdr:sp macro="" textlink="">
      <xdr:nvSpPr>
        <xdr:cNvPr id="2202" name="Line 3"/>
        <xdr:cNvSpPr>
          <a:spLocks noChangeShapeType="1"/>
        </xdr:cNvSpPr>
      </xdr:nvSpPr>
      <xdr:spPr bwMode="auto">
        <a:xfrm>
          <a:off x="12515850" y="1457325"/>
          <a:ext cx="600075" cy="0"/>
        </a:xfrm>
        <a:prstGeom prst="line">
          <a:avLst/>
        </a:prstGeom>
        <a:noFill/>
        <a:ln w="9360">
          <a:solidFill>
            <a:srgbClr val="000000"/>
          </a:solidFill>
          <a:miter lim="800000"/>
          <a:headEnd/>
          <a:tailEnd type="triangle" w="med" len="me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142875</xdr:colOff>
      <xdr:row>4</xdr:row>
      <xdr:rowOff>187325</xdr:rowOff>
    </xdr:from>
    <xdr:to>
      <xdr:col>36</xdr:col>
      <xdr:colOff>123825</xdr:colOff>
      <xdr:row>4</xdr:row>
      <xdr:rowOff>187325</xdr:rowOff>
    </xdr:to>
    <xdr:sp macro="" textlink="">
      <xdr:nvSpPr>
        <xdr:cNvPr id="5269" name="Line 1"/>
        <xdr:cNvSpPr>
          <a:spLocks noChangeShapeType="1"/>
        </xdr:cNvSpPr>
      </xdr:nvSpPr>
      <xdr:spPr bwMode="auto">
        <a:xfrm>
          <a:off x="9324975" y="2041525"/>
          <a:ext cx="742950" cy="0"/>
        </a:xfrm>
        <a:prstGeom prst="line">
          <a:avLst/>
        </a:prstGeom>
        <a:noFill/>
        <a:ln w="9360">
          <a:solidFill>
            <a:srgbClr val="FF0000"/>
          </a:solidFill>
          <a:miter lim="800000"/>
          <a:headEnd type="triangle" w="med" len="me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133350</xdr:rowOff>
    </xdr:from>
    <xdr:to>
      <xdr:col>11</xdr:col>
      <xdr:colOff>0</xdr:colOff>
      <xdr:row>22</xdr:row>
      <xdr:rowOff>47625</xdr:rowOff>
    </xdr:to>
    <xdr:graphicFrame macro="">
      <xdr:nvGraphicFramePr>
        <xdr:cNvPr id="12301"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dimension ref="A1:C5"/>
  <sheetViews>
    <sheetView showGridLines="0" zoomScaleSheetLayoutView="100" workbookViewId="0">
      <selection activeCell="B4" sqref="B4"/>
    </sheetView>
  </sheetViews>
  <sheetFormatPr baseColWidth="10" defaultRowHeight="12.75"/>
  <cols>
    <col min="1" max="1" width="8.85546875" style="1" customWidth="1"/>
    <col min="2" max="2" width="102.5703125" style="1" customWidth="1"/>
    <col min="3" max="3" width="6.140625" style="1" customWidth="1"/>
    <col min="4" max="6" width="10.28515625" style="1" customWidth="1"/>
    <col min="7" max="7" width="13.140625" style="1" customWidth="1"/>
    <col min="8" max="8" width="13.28515625" style="1" customWidth="1"/>
    <col min="9" max="9" width="11.7109375" style="1" customWidth="1"/>
    <col min="10" max="16384" width="11.42578125" style="1"/>
  </cols>
  <sheetData>
    <row r="1" spans="1:3" ht="48.75" customHeight="1">
      <c r="A1" s="220" t="s">
        <v>256</v>
      </c>
      <c r="B1" s="220"/>
      <c r="C1" s="220"/>
    </row>
    <row r="2" spans="1:3" ht="38.25" customHeight="1">
      <c r="A2" s="221"/>
      <c r="B2" s="2"/>
      <c r="C2" s="221"/>
    </row>
    <row r="3" spans="1:3" ht="24.75" customHeight="1">
      <c r="A3" s="221"/>
      <c r="B3" s="3" t="s">
        <v>0</v>
      </c>
      <c r="C3" s="221"/>
    </row>
    <row r="4" spans="1:3" ht="174" customHeight="1">
      <c r="A4" s="221"/>
      <c r="B4" s="83" t="s">
        <v>257</v>
      </c>
      <c r="C4" s="221"/>
    </row>
    <row r="5" spans="1:3" ht="40.5" customHeight="1">
      <c r="A5" s="221"/>
      <c r="B5" s="200" t="s">
        <v>216</v>
      </c>
      <c r="C5" s="221"/>
    </row>
  </sheetData>
  <mergeCells count="3">
    <mergeCell ref="A1:C1"/>
    <mergeCell ref="A2:A5"/>
    <mergeCell ref="C2:C5"/>
  </mergeCells>
  <phoneticPr fontId="2" type="noConversion"/>
  <pageMargins left="0.39374999999999999" right="0.59027777777777779" top="0.39374999999999999" bottom="0.39374999999999999" header="0.51180555555555562" footer="0.51180555555555562"/>
  <pageSetup paperSize="9"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dimension ref="A1:BZ87"/>
  <sheetViews>
    <sheetView showGridLines="0" topLeftCell="A22" zoomScale="75" zoomScaleSheetLayoutView="100" workbookViewId="0">
      <selection activeCell="AS37" sqref="AS37"/>
    </sheetView>
  </sheetViews>
  <sheetFormatPr baseColWidth="10" defaultRowHeight="12.75"/>
  <cols>
    <col min="1" max="1" width="3" style="1" customWidth="1"/>
    <col min="2" max="2" width="15" style="1" customWidth="1"/>
    <col min="3" max="3" width="15.7109375" style="1" customWidth="1"/>
    <col min="4" max="43" width="3.42578125" style="1" customWidth="1"/>
    <col min="44" max="44" width="9.5703125" style="1" customWidth="1"/>
    <col min="45" max="45" width="9.7109375" style="1" customWidth="1"/>
    <col min="46" max="46" width="9.5703125" style="1" customWidth="1"/>
    <col min="47" max="47" width="13" style="1" customWidth="1"/>
    <col min="48" max="48" width="0.5703125" style="1" hidden="1" customWidth="1"/>
    <col min="49" max="68" width="5.28515625" style="1" hidden="1" customWidth="1"/>
    <col min="69" max="74" width="5.28515625" style="1" customWidth="1"/>
    <col min="75" max="16384" width="11.42578125" style="1"/>
  </cols>
  <sheetData>
    <row r="1" spans="1:78" ht="69.95" customHeight="1" thickBot="1">
      <c r="A1" s="228" t="s">
        <v>256</v>
      </c>
      <c r="B1" s="229"/>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30"/>
      <c r="AS1" s="230"/>
      <c r="AT1" s="230"/>
      <c r="AU1" s="230"/>
      <c r="AV1" s="4"/>
      <c r="AW1" s="4"/>
      <c r="AX1" s="4"/>
      <c r="AY1" s="4"/>
      <c r="AZ1" s="4"/>
      <c r="BA1" s="4"/>
      <c r="BB1" s="4"/>
      <c r="BC1" s="4"/>
      <c r="BD1" s="4"/>
      <c r="BE1" s="4"/>
      <c r="BF1" s="4"/>
      <c r="BG1" s="4"/>
      <c r="BH1" s="4"/>
      <c r="BI1" s="4"/>
      <c r="BJ1" s="4"/>
      <c r="BK1" s="4"/>
      <c r="BL1" s="4"/>
      <c r="BM1" s="4"/>
      <c r="BN1" s="4"/>
      <c r="BO1" s="4"/>
      <c r="BP1" s="5"/>
      <c r="BQ1" s="121"/>
      <c r="BR1" s="121"/>
      <c r="BS1" s="121"/>
      <c r="BT1" s="121"/>
      <c r="BU1" s="121"/>
      <c r="BV1" s="121"/>
      <c r="BW1" s="121"/>
      <c r="BX1" s="121"/>
      <c r="BY1" s="121"/>
      <c r="BZ1" s="121"/>
    </row>
    <row r="2" spans="1:78" ht="25.5" customHeight="1" thickBot="1">
      <c r="A2" s="251" t="s">
        <v>259</v>
      </c>
      <c r="B2" s="252"/>
      <c r="C2" s="253"/>
      <c r="D2" s="261" t="s">
        <v>1</v>
      </c>
      <c r="E2" s="262"/>
      <c r="F2" s="263"/>
      <c r="G2" s="263"/>
      <c r="H2" s="263"/>
      <c r="I2" s="263"/>
      <c r="J2" s="264"/>
      <c r="K2" s="265"/>
      <c r="L2" s="266"/>
      <c r="M2" s="266"/>
      <c r="N2" s="266"/>
      <c r="O2" s="266"/>
      <c r="P2" s="266"/>
      <c r="Q2" s="266"/>
      <c r="R2" s="266"/>
      <c r="S2" s="266"/>
      <c r="T2" s="266"/>
      <c r="U2" s="266"/>
      <c r="V2" s="266"/>
      <c r="W2" s="266"/>
      <c r="X2" s="266"/>
      <c r="Y2" s="266"/>
      <c r="Z2" s="266"/>
      <c r="AA2" s="266"/>
      <c r="AB2" s="266"/>
      <c r="AC2" s="266"/>
      <c r="AD2" s="266"/>
      <c r="AE2" s="266"/>
      <c r="AF2" s="266"/>
      <c r="AG2" s="267"/>
      <c r="AH2" s="242"/>
      <c r="AI2" s="243"/>
      <c r="AJ2" s="243"/>
      <c r="AK2" s="243"/>
      <c r="AL2" s="244"/>
      <c r="AM2" s="231">
        <v>2014</v>
      </c>
      <c r="AN2" s="231"/>
      <c r="AO2" s="231"/>
      <c r="AP2" s="231"/>
      <c r="AQ2" s="231"/>
      <c r="AR2" s="232" t="s">
        <v>2</v>
      </c>
      <c r="AS2" s="232"/>
      <c r="AT2" s="232"/>
      <c r="AU2" s="233">
        <v>0.5</v>
      </c>
      <c r="BN2" s="4"/>
      <c r="BO2" s="4"/>
      <c r="BP2" s="5"/>
      <c r="BQ2" s="121"/>
      <c r="BR2" s="121"/>
      <c r="BS2" s="121"/>
      <c r="BT2" s="121"/>
      <c r="BU2" s="121"/>
      <c r="BV2" s="121"/>
      <c r="BW2" s="121"/>
      <c r="BX2" s="121"/>
      <c r="BY2" s="121"/>
      <c r="BZ2" s="121"/>
    </row>
    <row r="3" spans="1:78" ht="25.5" customHeight="1" thickBot="1">
      <c r="A3" s="254"/>
      <c r="B3" s="255"/>
      <c r="C3" s="256"/>
      <c r="D3" s="261" t="s">
        <v>3</v>
      </c>
      <c r="E3" s="262"/>
      <c r="F3" s="263"/>
      <c r="G3" s="263"/>
      <c r="H3" s="263"/>
      <c r="I3" s="263"/>
      <c r="J3" s="264"/>
      <c r="K3" s="265"/>
      <c r="L3" s="266"/>
      <c r="M3" s="266"/>
      <c r="N3" s="266"/>
      <c r="O3" s="266"/>
      <c r="P3" s="266"/>
      <c r="Q3" s="266"/>
      <c r="R3" s="266"/>
      <c r="S3" s="266"/>
      <c r="T3" s="266"/>
      <c r="U3" s="266"/>
      <c r="V3" s="266"/>
      <c r="W3" s="266"/>
      <c r="X3" s="266"/>
      <c r="Y3" s="266"/>
      <c r="Z3" s="266"/>
      <c r="AA3" s="266"/>
      <c r="AB3" s="266"/>
      <c r="AC3" s="266"/>
      <c r="AD3" s="266"/>
      <c r="AE3" s="266"/>
      <c r="AF3" s="266"/>
      <c r="AG3" s="267"/>
      <c r="AH3" s="242" t="s">
        <v>4</v>
      </c>
      <c r="AI3" s="243"/>
      <c r="AJ3" s="243"/>
      <c r="AK3" s="243"/>
      <c r="AL3" s="244"/>
      <c r="AM3" s="260" t="s">
        <v>258</v>
      </c>
      <c r="AN3" s="260"/>
      <c r="AO3" s="260"/>
      <c r="AP3" s="260"/>
      <c r="AQ3" s="260"/>
      <c r="AR3" s="232"/>
      <c r="AS3" s="232"/>
      <c r="AT3" s="232"/>
      <c r="AU3" s="233"/>
      <c r="BN3" s="4"/>
      <c r="BO3" s="4"/>
      <c r="BP3" s="5"/>
      <c r="BQ3" s="121"/>
      <c r="BR3" s="121"/>
      <c r="BS3" s="121"/>
      <c r="BT3" s="121"/>
      <c r="BU3" s="121"/>
      <c r="BV3" s="121"/>
      <c r="BW3" s="121"/>
      <c r="BX3" s="121"/>
      <c r="BY3" s="121"/>
      <c r="BZ3" s="121"/>
    </row>
    <row r="4" spans="1:78" ht="25.5" customHeight="1">
      <c r="A4" s="257"/>
      <c r="B4" s="258"/>
      <c r="C4" s="259"/>
      <c r="D4" s="268" t="s">
        <v>53</v>
      </c>
      <c r="E4" s="269"/>
      <c r="F4" s="269"/>
      <c r="G4" s="269"/>
      <c r="H4" s="269"/>
      <c r="I4" s="269"/>
      <c r="J4" s="269"/>
      <c r="K4" s="269"/>
      <c r="L4" s="269"/>
      <c r="M4" s="269"/>
      <c r="N4" s="225"/>
      <c r="O4" s="225"/>
      <c r="P4" s="225"/>
      <c r="Q4" s="225"/>
      <c r="R4" s="226"/>
      <c r="S4" s="270" t="s">
        <v>54</v>
      </c>
      <c r="T4" s="225"/>
      <c r="U4" s="225"/>
      <c r="V4" s="225"/>
      <c r="W4" s="225"/>
      <c r="X4" s="225"/>
      <c r="Y4" s="225"/>
      <c r="Z4" s="225"/>
      <c r="AA4" s="225"/>
      <c r="AB4" s="226"/>
      <c r="AC4" s="224" t="s">
        <v>55</v>
      </c>
      <c r="AD4" s="225"/>
      <c r="AE4" s="225"/>
      <c r="AF4" s="225"/>
      <c r="AG4" s="225"/>
      <c r="AH4" s="225"/>
      <c r="AI4" s="225"/>
      <c r="AJ4" s="225"/>
      <c r="AK4" s="225"/>
      <c r="AL4" s="226"/>
      <c r="AM4" s="239" t="s">
        <v>56</v>
      </c>
      <c r="AN4" s="239"/>
      <c r="AO4" s="239"/>
      <c r="AP4" s="239"/>
      <c r="AQ4" s="239"/>
      <c r="AR4" s="245" t="s">
        <v>5</v>
      </c>
      <c r="AS4" s="246" t="s">
        <v>6</v>
      </c>
      <c r="AT4" s="247" t="s">
        <v>7</v>
      </c>
      <c r="AU4" s="248" t="s">
        <v>8</v>
      </c>
      <c r="BN4" s="4"/>
      <c r="BO4" s="4"/>
      <c r="BQ4" s="121"/>
      <c r="BR4" s="121"/>
      <c r="BS4" s="121"/>
      <c r="BT4" s="121"/>
      <c r="BU4" s="121"/>
      <c r="BV4" s="121"/>
      <c r="BW4" s="121"/>
      <c r="BX4" s="121"/>
      <c r="BY4" s="121"/>
      <c r="BZ4" s="121"/>
    </row>
    <row r="5" spans="1:78" ht="32.25" customHeight="1">
      <c r="A5" s="8" t="s">
        <v>9</v>
      </c>
      <c r="B5" s="249" t="s">
        <v>10</v>
      </c>
      <c r="C5" s="249"/>
      <c r="D5" s="181" t="s">
        <v>135</v>
      </c>
      <c r="E5" s="181" t="s">
        <v>136</v>
      </c>
      <c r="F5" s="181" t="s">
        <v>137</v>
      </c>
      <c r="G5" s="181" t="s">
        <v>138</v>
      </c>
      <c r="H5" s="181" t="s">
        <v>139</v>
      </c>
      <c r="I5" s="181" t="s">
        <v>140</v>
      </c>
      <c r="J5" s="181" t="s">
        <v>141</v>
      </c>
      <c r="K5" s="181" t="s">
        <v>142</v>
      </c>
      <c r="L5" s="181" t="s">
        <v>143</v>
      </c>
      <c r="M5" s="181" t="s">
        <v>144</v>
      </c>
      <c r="N5" s="181" t="s">
        <v>145</v>
      </c>
      <c r="O5" s="181" t="s">
        <v>146</v>
      </c>
      <c r="P5" s="181" t="s">
        <v>147</v>
      </c>
      <c r="Q5" s="181" t="s">
        <v>148</v>
      </c>
      <c r="R5" s="181" t="s">
        <v>134</v>
      </c>
      <c r="S5" s="182" t="s">
        <v>60</v>
      </c>
      <c r="T5" s="182" t="s">
        <v>61</v>
      </c>
      <c r="U5" s="182" t="s">
        <v>62</v>
      </c>
      <c r="V5" s="182" t="s">
        <v>63</v>
      </c>
      <c r="W5" s="182" t="s">
        <v>64</v>
      </c>
      <c r="X5" s="182" t="s">
        <v>47</v>
      </c>
      <c r="Y5" s="182" t="s">
        <v>125</v>
      </c>
      <c r="Z5" s="182" t="s">
        <v>126</v>
      </c>
      <c r="AA5" s="182" t="s">
        <v>127</v>
      </c>
      <c r="AB5" s="182" t="s">
        <v>128</v>
      </c>
      <c r="AC5" s="183" t="s">
        <v>65</v>
      </c>
      <c r="AD5" s="183" t="s">
        <v>66</v>
      </c>
      <c r="AE5" s="183" t="s">
        <v>67</v>
      </c>
      <c r="AF5" s="183" t="s">
        <v>68</v>
      </c>
      <c r="AG5" s="183" t="s">
        <v>69</v>
      </c>
      <c r="AH5" s="183" t="s">
        <v>129</v>
      </c>
      <c r="AI5" s="183" t="s">
        <v>130</v>
      </c>
      <c r="AJ5" s="183" t="s">
        <v>131</v>
      </c>
      <c r="AK5" s="183" t="s">
        <v>132</v>
      </c>
      <c r="AL5" s="183" t="s">
        <v>133</v>
      </c>
      <c r="AM5" s="184" t="s">
        <v>149</v>
      </c>
      <c r="AN5" s="184" t="s">
        <v>150</v>
      </c>
      <c r="AO5" s="184" t="s">
        <v>151</v>
      </c>
      <c r="AP5" s="184" t="s">
        <v>152</v>
      </c>
      <c r="AQ5" s="184" t="s">
        <v>153</v>
      </c>
      <c r="AR5" s="245"/>
      <c r="AS5" s="246"/>
      <c r="AT5" s="247"/>
      <c r="AU5" s="248"/>
      <c r="AV5" s="10" t="s">
        <v>21</v>
      </c>
      <c r="AW5" s="11" t="s">
        <v>107</v>
      </c>
      <c r="AX5" s="113" t="s">
        <v>111</v>
      </c>
      <c r="AY5" s="113" t="s">
        <v>112</v>
      </c>
      <c r="AZ5" s="113" t="s">
        <v>113</v>
      </c>
      <c r="BA5" s="11" t="s">
        <v>108</v>
      </c>
      <c r="BB5" s="113" t="s">
        <v>114</v>
      </c>
      <c r="BC5" s="113" t="s">
        <v>115</v>
      </c>
      <c r="BD5" s="113" t="s">
        <v>116</v>
      </c>
      <c r="BE5" s="11" t="s">
        <v>109</v>
      </c>
      <c r="BF5" s="113" t="s">
        <v>117</v>
      </c>
      <c r="BG5" s="113" t="s">
        <v>118</v>
      </c>
      <c r="BH5" s="113" t="s">
        <v>119</v>
      </c>
      <c r="BI5" s="11" t="s">
        <v>110</v>
      </c>
      <c r="BJ5" s="113" t="s">
        <v>120</v>
      </c>
      <c r="BK5" s="113" t="s">
        <v>121</v>
      </c>
      <c r="BL5" s="113" t="s">
        <v>122</v>
      </c>
      <c r="BM5" s="113" t="s">
        <v>124</v>
      </c>
      <c r="BN5" s="4"/>
      <c r="BO5" s="4"/>
      <c r="BP5" s="1" t="s">
        <v>51</v>
      </c>
      <c r="BQ5" s="121"/>
      <c r="BR5" s="121"/>
      <c r="BS5" s="121"/>
      <c r="BT5" s="121"/>
      <c r="BU5" s="121"/>
      <c r="BV5" s="121"/>
      <c r="BW5" s="121"/>
      <c r="BX5" s="121"/>
      <c r="BY5" s="121"/>
      <c r="BZ5" s="121"/>
    </row>
    <row r="6" spans="1:78" s="20" customFormat="1" ht="18" customHeight="1">
      <c r="A6" s="13">
        <v>1</v>
      </c>
      <c r="B6" s="250"/>
      <c r="C6" s="250"/>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3" t="str">
        <f t="shared" ref="AR6:AR40" si="0">IF(COUNTA(D6:AQ6)=0,"",COUNTIF(D6:AQ6,"0"))</f>
        <v/>
      </c>
      <c r="AS6" s="13" t="str">
        <f t="shared" ref="AS6:AS40" si="1">IF(COUNTA(D6:AQ6)=0,"",COUNTIF(D6:AQ6,"1"))</f>
        <v/>
      </c>
      <c r="AT6" s="15" t="str">
        <f>IF(AS6="","",AS6/(40-AV6))</f>
        <v/>
      </c>
      <c r="AU6" s="16" t="str">
        <f t="shared" ref="AU6:AU40" si="2">IF(AT6="","",IF(AT6&lt;$AU$2,"Difficulté","RAS"))</f>
        <v/>
      </c>
      <c r="AV6" s="17">
        <f t="shared" ref="AV6:AV40" si="3">(COUNTIF(D6:AQ6,"A"))</f>
        <v>0</v>
      </c>
      <c r="AW6" s="13" t="str">
        <f>IF(COUNTA(D6:R6)=0,"",COUNTIF(D6:R6,"1"))</f>
        <v/>
      </c>
      <c r="AX6" s="130" t="str">
        <f>IF(AW6="","",IF(AY6=15,"Abs",AW6/(15-AY6)))</f>
        <v/>
      </c>
      <c r="AY6" s="13">
        <f>(COUNTIF(D6:R6,"A"))</f>
        <v>0</v>
      </c>
      <c r="AZ6" s="13" t="str">
        <f>IF(AX6="","",IF(AX6="Abs","Abs",IF(AX6&lt;$AU$2,"Difficulté","RAS")))</f>
        <v/>
      </c>
      <c r="BA6" s="13" t="str">
        <f>IF(COUNTA(S6:AB6)=0,"",COUNTIF(S6:AB6,"1"))</f>
        <v/>
      </c>
      <c r="BB6" s="130" t="str">
        <f>IF(BA6="","",IF(BC6=10,"Abs",BA6/(10-BC6)))</f>
        <v/>
      </c>
      <c r="BC6" s="13">
        <f>(COUNTIF(S6:AB6,"A"))</f>
        <v>0</v>
      </c>
      <c r="BD6" s="13" t="str">
        <f>IF(BB6="","",IF(BB6="Abs","Abs",IF(BB6&lt;$AU$2,"Difficulté","RAS")))</f>
        <v/>
      </c>
      <c r="BE6" s="13" t="str">
        <f>IF(COUNTA(AC6:AL6)=0,"",COUNTIF(AC6:AL6,"1"))</f>
        <v/>
      </c>
      <c r="BF6" s="130" t="str">
        <f>IF(BE6="","",IF(BG6=10,"Abs",BE6/(10-BG6)))</f>
        <v/>
      </c>
      <c r="BG6" s="13">
        <f>(COUNTIF(AC6:AL6,"A"))</f>
        <v>0</v>
      </c>
      <c r="BH6" s="13" t="str">
        <f>IF(BF6="","",IF(BF6="Abs","Abs",IF(BF6&lt;$AU$2,"Difficulté","RAS")))</f>
        <v/>
      </c>
      <c r="BI6" s="13" t="str">
        <f>IF(COUNTA(AM6:AQ6)=0,"",COUNTIF(AM6:AQ6,"1"))</f>
        <v/>
      </c>
      <c r="BJ6" s="130" t="str">
        <f>IF(BI6="","",IF(BK6=5,"Abs",BI6/(5-BK6)))</f>
        <v/>
      </c>
      <c r="BK6" s="13">
        <f>(COUNTIF(AM6:AQ6,"A"))</f>
        <v>0</v>
      </c>
      <c r="BL6" s="13" t="str">
        <f>IF(BJ6="","",IF(BJ6="Abs","Abs",IF(BJ6&lt;$AU$2,"Difficulté","RAS")))</f>
        <v/>
      </c>
      <c r="BM6" s="18" t="str">
        <f>IF(AT6="","",AT6)</f>
        <v/>
      </c>
      <c r="BN6" s="19"/>
      <c r="BO6" s="19"/>
      <c r="BP6" s="114">
        <v>1</v>
      </c>
      <c r="BQ6" s="95"/>
      <c r="BR6" s="95"/>
      <c r="BS6" s="95"/>
      <c r="BT6" s="95"/>
      <c r="BU6" s="95"/>
      <c r="BV6" s="95"/>
      <c r="BW6" s="95"/>
      <c r="BX6" s="95"/>
      <c r="BY6" s="95"/>
      <c r="BZ6" s="95"/>
    </row>
    <row r="7" spans="1:78" s="20" customFormat="1" ht="15.95" customHeight="1">
      <c r="A7" s="13">
        <v>2</v>
      </c>
      <c r="B7" s="250"/>
      <c r="C7" s="250"/>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3" t="str">
        <f t="shared" si="0"/>
        <v/>
      </c>
      <c r="AS7" s="13" t="str">
        <f t="shared" si="1"/>
        <v/>
      </c>
      <c r="AT7" s="15" t="str">
        <f t="shared" ref="AT7:AT40" si="4">IF(AS7="","",AS7/(40-AV7))</f>
        <v/>
      </c>
      <c r="AU7" s="16" t="str">
        <f t="shared" si="2"/>
        <v/>
      </c>
      <c r="AV7" s="17">
        <f t="shared" si="3"/>
        <v>0</v>
      </c>
      <c r="AW7" s="13" t="str">
        <f t="shared" ref="AW7:AW40" si="5">IF(COUNTA(D7:R7)=0,"",COUNTIF(D7:R7,"1"))</f>
        <v/>
      </c>
      <c r="AX7" s="130" t="str">
        <f t="shared" ref="AX7:AX40" si="6">IF(AW7="","",IF(AY7=15,"Abs",AW7/(15-AY7)))</f>
        <v/>
      </c>
      <c r="AY7" s="13">
        <f t="shared" ref="AY7:AY40" si="7">(COUNTIF(D7:R7,"A"))</f>
        <v>0</v>
      </c>
      <c r="AZ7" s="13" t="str">
        <f t="shared" ref="AZ7:AZ40" si="8">IF(AX7="","",IF(AX7="Abs","Abs",IF(AX7&lt;$AU$2,"Difficulté","RAS")))</f>
        <v/>
      </c>
      <c r="BA7" s="13" t="str">
        <f t="shared" ref="BA7:BA40" si="9">IF(COUNTA(S7:AB7)=0,"",COUNTIF(S7:AB7,"1"))</f>
        <v/>
      </c>
      <c r="BB7" s="130" t="str">
        <f t="shared" ref="BB7:BB40" si="10">IF(BA7="","",IF(BC7=10,"Abs",BA7/(10-BC7)))</f>
        <v/>
      </c>
      <c r="BC7" s="13">
        <f t="shared" ref="BC7:BC40" si="11">(COUNTIF(S7:AB7,"A"))</f>
        <v>0</v>
      </c>
      <c r="BD7" s="13" t="str">
        <f t="shared" ref="BD7:BD40" si="12">IF(BB7="","",IF(BB7="Abs","Abs",IF(BB7&lt;$AU$2,"Difficulté","RAS")))</f>
        <v/>
      </c>
      <c r="BE7" s="13" t="str">
        <f t="shared" ref="BE7:BE40" si="13">IF(COUNTA(AC7:AL7)=0,"",COUNTIF(AC7:AL7,"1"))</f>
        <v/>
      </c>
      <c r="BF7" s="130" t="str">
        <f t="shared" ref="BF7:BF40" si="14">IF(BE7="","",IF(BG7=10,"Abs",BE7/(10-BG7)))</f>
        <v/>
      </c>
      <c r="BG7" s="13">
        <f t="shared" ref="BG7:BG40" si="15">(COUNTIF(AC7:AL7,"A"))</f>
        <v>0</v>
      </c>
      <c r="BH7" s="13" t="str">
        <f t="shared" ref="BH7:BH40" si="16">IF(BF7="","",IF(BF7="Abs","Abs",IF(BF7&lt;$AU$2,"Difficulté","RAS")))</f>
        <v/>
      </c>
      <c r="BI7" s="13" t="str">
        <f t="shared" ref="BI7:BI40" si="17">IF(COUNTA(AM7:AQ7)=0,"",COUNTIF(AM7:AQ7,"1"))</f>
        <v/>
      </c>
      <c r="BJ7" s="130" t="str">
        <f t="shared" ref="BJ7:BJ40" si="18">IF(BI7="","",IF(BK7=5,"Abs",BI7/(5-BK7)))</f>
        <v/>
      </c>
      <c r="BK7" s="13">
        <f t="shared" ref="BK7:BK40" si="19">(COUNTIF(AM7:AQ7,"A"))</f>
        <v>0</v>
      </c>
      <c r="BL7" s="13" t="str">
        <f t="shared" ref="BL7:BL40" si="20">IF(BJ7="","",IF(BJ7="Abs","Abs",IF(BJ7&lt;$AU$2,"Difficulté","RAS")))</f>
        <v/>
      </c>
      <c r="BM7" s="18" t="str">
        <f t="shared" ref="BM7:BM40" si="21">IF(AT7="","",AT7)</f>
        <v/>
      </c>
      <c r="BN7" s="19"/>
      <c r="BO7" s="19"/>
      <c r="BP7" s="114">
        <v>0</v>
      </c>
      <c r="BQ7" s="95"/>
      <c r="BR7" s="95"/>
      <c r="BS7" s="95"/>
      <c r="BT7" s="95"/>
      <c r="BU7" s="95"/>
      <c r="BV7" s="95"/>
      <c r="BW7" s="95"/>
      <c r="BX7" s="95"/>
      <c r="BY7" s="95"/>
      <c r="BZ7" s="95"/>
    </row>
    <row r="8" spans="1:78" s="20" customFormat="1" ht="15.95" customHeight="1">
      <c r="A8" s="13">
        <v>3</v>
      </c>
      <c r="B8" s="250"/>
      <c r="C8" s="250"/>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3" t="str">
        <f t="shared" si="0"/>
        <v/>
      </c>
      <c r="AS8" s="13" t="str">
        <f t="shared" si="1"/>
        <v/>
      </c>
      <c r="AT8" s="15" t="str">
        <f t="shared" si="4"/>
        <v/>
      </c>
      <c r="AU8" s="16" t="str">
        <f t="shared" si="2"/>
        <v/>
      </c>
      <c r="AV8" s="17">
        <f t="shared" si="3"/>
        <v>0</v>
      </c>
      <c r="AW8" s="13" t="str">
        <f t="shared" si="5"/>
        <v/>
      </c>
      <c r="AX8" s="130" t="str">
        <f t="shared" si="6"/>
        <v/>
      </c>
      <c r="AY8" s="13">
        <f t="shared" si="7"/>
        <v>0</v>
      </c>
      <c r="AZ8" s="13" t="str">
        <f t="shared" si="8"/>
        <v/>
      </c>
      <c r="BA8" s="13" t="str">
        <f t="shared" si="9"/>
        <v/>
      </c>
      <c r="BB8" s="130" t="str">
        <f t="shared" si="10"/>
        <v/>
      </c>
      <c r="BC8" s="13">
        <f t="shared" si="11"/>
        <v>0</v>
      </c>
      <c r="BD8" s="13" t="str">
        <f t="shared" si="12"/>
        <v/>
      </c>
      <c r="BE8" s="13" t="str">
        <f t="shared" si="13"/>
        <v/>
      </c>
      <c r="BF8" s="130" t="str">
        <f t="shared" si="14"/>
        <v/>
      </c>
      <c r="BG8" s="13">
        <f t="shared" si="15"/>
        <v>0</v>
      </c>
      <c r="BH8" s="13" t="str">
        <f t="shared" si="16"/>
        <v/>
      </c>
      <c r="BI8" s="13" t="str">
        <f t="shared" si="17"/>
        <v/>
      </c>
      <c r="BJ8" s="130" t="str">
        <f t="shared" si="18"/>
        <v/>
      </c>
      <c r="BK8" s="13">
        <f t="shared" si="19"/>
        <v>0</v>
      </c>
      <c r="BL8" s="13" t="str">
        <f t="shared" si="20"/>
        <v/>
      </c>
      <c r="BM8" s="18" t="str">
        <f t="shared" si="21"/>
        <v/>
      </c>
      <c r="BN8" s="19"/>
      <c r="BO8" s="19"/>
      <c r="BP8" s="115" t="s">
        <v>50</v>
      </c>
      <c r="BQ8" s="95"/>
      <c r="BR8" s="95"/>
      <c r="BS8" s="95"/>
      <c r="BT8" s="95"/>
      <c r="BU8" s="95"/>
      <c r="BV8" s="95"/>
      <c r="BW8" s="95"/>
      <c r="BX8" s="95"/>
      <c r="BY8" s="95"/>
      <c r="BZ8" s="95"/>
    </row>
    <row r="9" spans="1:78" s="20" customFormat="1" ht="15.95" customHeight="1">
      <c r="A9" s="13">
        <v>4</v>
      </c>
      <c r="B9" s="250"/>
      <c r="C9" s="250"/>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3" t="str">
        <f t="shared" si="0"/>
        <v/>
      </c>
      <c r="AS9" s="13" t="str">
        <f t="shared" si="1"/>
        <v/>
      </c>
      <c r="AT9" s="15" t="str">
        <f t="shared" si="4"/>
        <v/>
      </c>
      <c r="AU9" s="16" t="str">
        <f t="shared" si="2"/>
        <v/>
      </c>
      <c r="AV9" s="17">
        <f t="shared" si="3"/>
        <v>0</v>
      </c>
      <c r="AW9" s="13" t="str">
        <f t="shared" si="5"/>
        <v/>
      </c>
      <c r="AX9" s="130" t="str">
        <f t="shared" si="6"/>
        <v/>
      </c>
      <c r="AY9" s="13">
        <f t="shared" si="7"/>
        <v>0</v>
      </c>
      <c r="AZ9" s="13" t="str">
        <f t="shared" si="8"/>
        <v/>
      </c>
      <c r="BA9" s="13" t="str">
        <f t="shared" si="9"/>
        <v/>
      </c>
      <c r="BB9" s="130" t="str">
        <f t="shared" si="10"/>
        <v/>
      </c>
      <c r="BC9" s="13">
        <f t="shared" si="11"/>
        <v>0</v>
      </c>
      <c r="BD9" s="13" t="str">
        <f t="shared" si="12"/>
        <v/>
      </c>
      <c r="BE9" s="13" t="str">
        <f t="shared" si="13"/>
        <v/>
      </c>
      <c r="BF9" s="130" t="str">
        <f t="shared" si="14"/>
        <v/>
      </c>
      <c r="BG9" s="13">
        <f t="shared" si="15"/>
        <v>0</v>
      </c>
      <c r="BH9" s="13" t="str">
        <f t="shared" si="16"/>
        <v/>
      </c>
      <c r="BI9" s="13" t="str">
        <f t="shared" si="17"/>
        <v/>
      </c>
      <c r="BJ9" s="130" t="str">
        <f t="shared" si="18"/>
        <v/>
      </c>
      <c r="BK9" s="13">
        <f t="shared" si="19"/>
        <v>0</v>
      </c>
      <c r="BL9" s="13" t="str">
        <f t="shared" si="20"/>
        <v/>
      </c>
      <c r="BM9" s="18" t="str">
        <f t="shared" si="21"/>
        <v/>
      </c>
      <c r="BN9" s="19"/>
      <c r="BO9" s="19"/>
      <c r="BQ9" s="95"/>
      <c r="BR9" s="95"/>
      <c r="BS9" s="95"/>
      <c r="BT9" s="95"/>
      <c r="BU9" s="95"/>
      <c r="BV9" s="95"/>
      <c r="BW9" s="95"/>
      <c r="BX9" s="95"/>
      <c r="BY9" s="95"/>
      <c r="BZ9" s="95"/>
    </row>
    <row r="10" spans="1:78" s="20" customFormat="1" ht="15.95" customHeight="1">
      <c r="A10" s="13">
        <v>5</v>
      </c>
      <c r="B10" s="250"/>
      <c r="C10" s="250"/>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3" t="str">
        <f t="shared" si="0"/>
        <v/>
      </c>
      <c r="AS10" s="13" t="str">
        <f t="shared" si="1"/>
        <v/>
      </c>
      <c r="AT10" s="15" t="str">
        <f t="shared" si="4"/>
        <v/>
      </c>
      <c r="AU10" s="16" t="str">
        <f t="shared" si="2"/>
        <v/>
      </c>
      <c r="AV10" s="17">
        <f t="shared" si="3"/>
        <v>0</v>
      </c>
      <c r="AW10" s="13" t="str">
        <f t="shared" si="5"/>
        <v/>
      </c>
      <c r="AX10" s="130" t="str">
        <f t="shared" si="6"/>
        <v/>
      </c>
      <c r="AY10" s="13">
        <f t="shared" si="7"/>
        <v>0</v>
      </c>
      <c r="AZ10" s="13" t="str">
        <f t="shared" si="8"/>
        <v/>
      </c>
      <c r="BA10" s="13" t="str">
        <f t="shared" si="9"/>
        <v/>
      </c>
      <c r="BB10" s="130" t="str">
        <f t="shared" si="10"/>
        <v/>
      </c>
      <c r="BC10" s="13">
        <f t="shared" si="11"/>
        <v>0</v>
      </c>
      <c r="BD10" s="13" t="str">
        <f t="shared" si="12"/>
        <v/>
      </c>
      <c r="BE10" s="13" t="str">
        <f t="shared" si="13"/>
        <v/>
      </c>
      <c r="BF10" s="130" t="str">
        <f t="shared" si="14"/>
        <v/>
      </c>
      <c r="BG10" s="13">
        <f t="shared" si="15"/>
        <v>0</v>
      </c>
      <c r="BH10" s="13" t="str">
        <f t="shared" si="16"/>
        <v/>
      </c>
      <c r="BI10" s="13" t="str">
        <f t="shared" si="17"/>
        <v/>
      </c>
      <c r="BJ10" s="130" t="str">
        <f t="shared" si="18"/>
        <v/>
      </c>
      <c r="BK10" s="13">
        <f t="shared" si="19"/>
        <v>0</v>
      </c>
      <c r="BL10" s="13" t="str">
        <f t="shared" si="20"/>
        <v/>
      </c>
      <c r="BM10" s="18" t="str">
        <f t="shared" si="21"/>
        <v/>
      </c>
      <c r="BN10" s="19"/>
      <c r="BO10" s="19"/>
      <c r="BQ10" s="95"/>
      <c r="BR10" s="95"/>
      <c r="BS10" s="95"/>
      <c r="BT10" s="95"/>
      <c r="BU10" s="95"/>
      <c r="BV10" s="95"/>
      <c r="BW10" s="95"/>
      <c r="BX10" s="95"/>
      <c r="BY10" s="95"/>
      <c r="BZ10" s="95"/>
    </row>
    <row r="11" spans="1:78" s="20" customFormat="1" ht="15.95" customHeight="1">
      <c r="A11" s="13">
        <v>6</v>
      </c>
      <c r="B11" s="250"/>
      <c r="C11" s="250"/>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3" t="str">
        <f t="shared" si="0"/>
        <v/>
      </c>
      <c r="AS11" s="13" t="str">
        <f t="shared" si="1"/>
        <v/>
      </c>
      <c r="AT11" s="15" t="str">
        <f t="shared" si="4"/>
        <v/>
      </c>
      <c r="AU11" s="16" t="str">
        <f t="shared" si="2"/>
        <v/>
      </c>
      <c r="AV11" s="17">
        <f t="shared" si="3"/>
        <v>0</v>
      </c>
      <c r="AW11" s="13" t="str">
        <f t="shared" si="5"/>
        <v/>
      </c>
      <c r="AX11" s="130" t="str">
        <f t="shared" si="6"/>
        <v/>
      </c>
      <c r="AY11" s="13">
        <f t="shared" si="7"/>
        <v>0</v>
      </c>
      <c r="AZ11" s="13" t="str">
        <f t="shared" si="8"/>
        <v/>
      </c>
      <c r="BA11" s="13" t="str">
        <f t="shared" si="9"/>
        <v/>
      </c>
      <c r="BB11" s="130" t="str">
        <f t="shared" si="10"/>
        <v/>
      </c>
      <c r="BC11" s="13">
        <f t="shared" si="11"/>
        <v>0</v>
      </c>
      <c r="BD11" s="13" t="str">
        <f t="shared" si="12"/>
        <v/>
      </c>
      <c r="BE11" s="13" t="str">
        <f t="shared" si="13"/>
        <v/>
      </c>
      <c r="BF11" s="130" t="str">
        <f t="shared" si="14"/>
        <v/>
      </c>
      <c r="BG11" s="13">
        <f t="shared" si="15"/>
        <v>0</v>
      </c>
      <c r="BH11" s="13" t="str">
        <f t="shared" si="16"/>
        <v/>
      </c>
      <c r="BI11" s="13" t="str">
        <f t="shared" si="17"/>
        <v/>
      </c>
      <c r="BJ11" s="130" t="str">
        <f t="shared" si="18"/>
        <v/>
      </c>
      <c r="BK11" s="13">
        <f t="shared" si="19"/>
        <v>0</v>
      </c>
      <c r="BL11" s="13" t="str">
        <f t="shared" si="20"/>
        <v/>
      </c>
      <c r="BM11" s="18" t="str">
        <f t="shared" si="21"/>
        <v/>
      </c>
      <c r="BN11" s="19"/>
      <c r="BO11" s="19"/>
      <c r="BQ11" s="95"/>
      <c r="BR11" s="95"/>
      <c r="BS11" s="95"/>
      <c r="BT11" s="95"/>
      <c r="BU11" s="95"/>
      <c r="BV11" s="95"/>
      <c r="BW11" s="95"/>
      <c r="BX11" s="95"/>
      <c r="BY11" s="95"/>
      <c r="BZ11" s="95"/>
    </row>
    <row r="12" spans="1:78" s="20" customFormat="1" ht="15.95" customHeight="1">
      <c r="A12" s="13">
        <v>7</v>
      </c>
      <c r="B12" s="250"/>
      <c r="C12" s="250"/>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3" t="str">
        <f t="shared" si="0"/>
        <v/>
      </c>
      <c r="AS12" s="13" t="str">
        <f t="shared" si="1"/>
        <v/>
      </c>
      <c r="AT12" s="15" t="str">
        <f t="shared" si="4"/>
        <v/>
      </c>
      <c r="AU12" s="16" t="str">
        <f t="shared" si="2"/>
        <v/>
      </c>
      <c r="AV12" s="17">
        <f t="shared" si="3"/>
        <v>0</v>
      </c>
      <c r="AW12" s="13" t="str">
        <f t="shared" si="5"/>
        <v/>
      </c>
      <c r="AX12" s="130" t="str">
        <f t="shared" si="6"/>
        <v/>
      </c>
      <c r="AY12" s="13">
        <f t="shared" si="7"/>
        <v>0</v>
      </c>
      <c r="AZ12" s="13" t="str">
        <f t="shared" si="8"/>
        <v/>
      </c>
      <c r="BA12" s="13" t="str">
        <f t="shared" si="9"/>
        <v/>
      </c>
      <c r="BB12" s="130" t="str">
        <f t="shared" si="10"/>
        <v/>
      </c>
      <c r="BC12" s="13">
        <f t="shared" si="11"/>
        <v>0</v>
      </c>
      <c r="BD12" s="13" t="str">
        <f t="shared" si="12"/>
        <v/>
      </c>
      <c r="BE12" s="13" t="str">
        <f t="shared" si="13"/>
        <v/>
      </c>
      <c r="BF12" s="130" t="str">
        <f t="shared" si="14"/>
        <v/>
      </c>
      <c r="BG12" s="13">
        <f t="shared" si="15"/>
        <v>0</v>
      </c>
      <c r="BH12" s="13" t="str">
        <f t="shared" si="16"/>
        <v/>
      </c>
      <c r="BI12" s="13" t="str">
        <f t="shared" si="17"/>
        <v/>
      </c>
      <c r="BJ12" s="130" t="str">
        <f t="shared" si="18"/>
        <v/>
      </c>
      <c r="BK12" s="13">
        <f t="shared" si="19"/>
        <v>0</v>
      </c>
      <c r="BL12" s="13" t="str">
        <f t="shared" si="20"/>
        <v/>
      </c>
      <c r="BM12" s="18" t="str">
        <f t="shared" si="21"/>
        <v/>
      </c>
      <c r="BN12" s="19"/>
      <c r="BO12" s="19"/>
      <c r="BQ12" s="95"/>
      <c r="BR12" s="95"/>
      <c r="BS12" s="95"/>
      <c r="BT12" s="95"/>
      <c r="BU12" s="95"/>
      <c r="BV12" s="95"/>
      <c r="BW12" s="95"/>
      <c r="BX12" s="95"/>
      <c r="BY12" s="95"/>
      <c r="BZ12" s="95"/>
    </row>
    <row r="13" spans="1:78" s="20" customFormat="1" ht="15.95" customHeight="1">
      <c r="A13" s="13">
        <v>8</v>
      </c>
      <c r="B13" s="250"/>
      <c r="C13" s="250"/>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3" t="str">
        <f t="shared" si="0"/>
        <v/>
      </c>
      <c r="AS13" s="13" t="str">
        <f t="shared" si="1"/>
        <v/>
      </c>
      <c r="AT13" s="15" t="str">
        <f t="shared" si="4"/>
        <v/>
      </c>
      <c r="AU13" s="16" t="str">
        <f t="shared" si="2"/>
        <v/>
      </c>
      <c r="AV13" s="17">
        <f t="shared" si="3"/>
        <v>0</v>
      </c>
      <c r="AW13" s="13" t="str">
        <f t="shared" si="5"/>
        <v/>
      </c>
      <c r="AX13" s="130" t="str">
        <f t="shared" si="6"/>
        <v/>
      </c>
      <c r="AY13" s="13">
        <f t="shared" si="7"/>
        <v>0</v>
      </c>
      <c r="AZ13" s="13" t="str">
        <f t="shared" si="8"/>
        <v/>
      </c>
      <c r="BA13" s="13" t="str">
        <f t="shared" si="9"/>
        <v/>
      </c>
      <c r="BB13" s="130" t="str">
        <f t="shared" si="10"/>
        <v/>
      </c>
      <c r="BC13" s="13">
        <f t="shared" si="11"/>
        <v>0</v>
      </c>
      <c r="BD13" s="13" t="str">
        <f t="shared" si="12"/>
        <v/>
      </c>
      <c r="BE13" s="13" t="str">
        <f t="shared" si="13"/>
        <v/>
      </c>
      <c r="BF13" s="130" t="str">
        <f t="shared" si="14"/>
        <v/>
      </c>
      <c r="BG13" s="13">
        <f t="shared" si="15"/>
        <v>0</v>
      </c>
      <c r="BH13" s="13" t="str">
        <f t="shared" si="16"/>
        <v/>
      </c>
      <c r="BI13" s="13" t="str">
        <f t="shared" si="17"/>
        <v/>
      </c>
      <c r="BJ13" s="130" t="str">
        <f t="shared" si="18"/>
        <v/>
      </c>
      <c r="BK13" s="13">
        <f t="shared" si="19"/>
        <v>0</v>
      </c>
      <c r="BL13" s="13" t="str">
        <f t="shared" si="20"/>
        <v/>
      </c>
      <c r="BM13" s="18" t="str">
        <f t="shared" si="21"/>
        <v/>
      </c>
      <c r="BN13" s="19"/>
      <c r="BO13" s="19"/>
      <c r="BQ13" s="95"/>
      <c r="BR13" s="95"/>
      <c r="BS13" s="95"/>
      <c r="BT13" s="95"/>
      <c r="BU13" s="95"/>
      <c r="BV13" s="95"/>
      <c r="BW13" s="95"/>
      <c r="BX13" s="95"/>
      <c r="BY13" s="95"/>
      <c r="BZ13" s="95"/>
    </row>
    <row r="14" spans="1:78" s="20" customFormat="1" ht="15.95" customHeight="1">
      <c r="A14" s="13">
        <v>9</v>
      </c>
      <c r="B14" s="250"/>
      <c r="C14" s="250"/>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3" t="str">
        <f t="shared" si="0"/>
        <v/>
      </c>
      <c r="AS14" s="13" t="str">
        <f t="shared" si="1"/>
        <v/>
      </c>
      <c r="AT14" s="15" t="str">
        <f t="shared" si="4"/>
        <v/>
      </c>
      <c r="AU14" s="16" t="str">
        <f t="shared" si="2"/>
        <v/>
      </c>
      <c r="AV14" s="17">
        <f t="shared" si="3"/>
        <v>0</v>
      </c>
      <c r="AW14" s="13" t="str">
        <f t="shared" si="5"/>
        <v/>
      </c>
      <c r="AX14" s="130" t="str">
        <f t="shared" si="6"/>
        <v/>
      </c>
      <c r="AY14" s="13">
        <f t="shared" si="7"/>
        <v>0</v>
      </c>
      <c r="AZ14" s="13" t="str">
        <f t="shared" si="8"/>
        <v/>
      </c>
      <c r="BA14" s="13" t="str">
        <f t="shared" si="9"/>
        <v/>
      </c>
      <c r="BB14" s="130" t="str">
        <f t="shared" si="10"/>
        <v/>
      </c>
      <c r="BC14" s="13">
        <f t="shared" si="11"/>
        <v>0</v>
      </c>
      <c r="BD14" s="13" t="str">
        <f t="shared" si="12"/>
        <v/>
      </c>
      <c r="BE14" s="13" t="str">
        <f t="shared" si="13"/>
        <v/>
      </c>
      <c r="BF14" s="130" t="str">
        <f t="shared" si="14"/>
        <v/>
      </c>
      <c r="BG14" s="13">
        <f t="shared" si="15"/>
        <v>0</v>
      </c>
      <c r="BH14" s="13" t="str">
        <f t="shared" si="16"/>
        <v/>
      </c>
      <c r="BI14" s="13" t="str">
        <f t="shared" si="17"/>
        <v/>
      </c>
      <c r="BJ14" s="130" t="str">
        <f t="shared" si="18"/>
        <v/>
      </c>
      <c r="BK14" s="13">
        <f t="shared" si="19"/>
        <v>0</v>
      </c>
      <c r="BL14" s="13" t="str">
        <f t="shared" si="20"/>
        <v/>
      </c>
      <c r="BM14" s="18" t="str">
        <f t="shared" si="21"/>
        <v/>
      </c>
      <c r="BN14" s="19"/>
      <c r="BO14" s="19"/>
      <c r="BQ14" s="95"/>
      <c r="BR14" s="95"/>
      <c r="BS14" s="95"/>
      <c r="BT14" s="95"/>
      <c r="BU14" s="95"/>
      <c r="BV14" s="95"/>
      <c r="BW14" s="95"/>
      <c r="BX14" s="95"/>
      <c r="BY14" s="95"/>
      <c r="BZ14" s="95"/>
    </row>
    <row r="15" spans="1:78" s="20" customFormat="1" ht="15.95" customHeight="1">
      <c r="A15" s="13">
        <v>10</v>
      </c>
      <c r="B15" s="250"/>
      <c r="C15" s="250"/>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3" t="str">
        <f t="shared" si="0"/>
        <v/>
      </c>
      <c r="AS15" s="13" t="str">
        <f t="shared" si="1"/>
        <v/>
      </c>
      <c r="AT15" s="15" t="str">
        <f t="shared" si="4"/>
        <v/>
      </c>
      <c r="AU15" s="16" t="str">
        <f t="shared" si="2"/>
        <v/>
      </c>
      <c r="AV15" s="17">
        <f t="shared" si="3"/>
        <v>0</v>
      </c>
      <c r="AW15" s="13" t="str">
        <f t="shared" si="5"/>
        <v/>
      </c>
      <c r="AX15" s="130" t="str">
        <f t="shared" si="6"/>
        <v/>
      </c>
      <c r="AY15" s="13">
        <f t="shared" si="7"/>
        <v>0</v>
      </c>
      <c r="AZ15" s="13" t="str">
        <f t="shared" si="8"/>
        <v/>
      </c>
      <c r="BA15" s="13" t="str">
        <f t="shared" si="9"/>
        <v/>
      </c>
      <c r="BB15" s="130" t="str">
        <f t="shared" si="10"/>
        <v/>
      </c>
      <c r="BC15" s="13">
        <f t="shared" si="11"/>
        <v>0</v>
      </c>
      <c r="BD15" s="13" t="str">
        <f t="shared" si="12"/>
        <v/>
      </c>
      <c r="BE15" s="13" t="str">
        <f t="shared" si="13"/>
        <v/>
      </c>
      <c r="BF15" s="130" t="str">
        <f t="shared" si="14"/>
        <v/>
      </c>
      <c r="BG15" s="13">
        <f t="shared" si="15"/>
        <v>0</v>
      </c>
      <c r="BH15" s="13" t="str">
        <f t="shared" si="16"/>
        <v/>
      </c>
      <c r="BI15" s="13" t="str">
        <f t="shared" si="17"/>
        <v/>
      </c>
      <c r="BJ15" s="130" t="str">
        <f t="shared" si="18"/>
        <v/>
      </c>
      <c r="BK15" s="13">
        <f t="shared" si="19"/>
        <v>0</v>
      </c>
      <c r="BL15" s="13" t="str">
        <f t="shared" si="20"/>
        <v/>
      </c>
      <c r="BM15" s="18" t="str">
        <f t="shared" si="21"/>
        <v/>
      </c>
      <c r="BN15" s="19"/>
      <c r="BO15" s="19"/>
      <c r="BQ15" s="95"/>
      <c r="BR15" s="95"/>
      <c r="BS15" s="95"/>
      <c r="BT15" s="95"/>
      <c r="BU15" s="95"/>
      <c r="BV15" s="95"/>
      <c r="BW15" s="95"/>
      <c r="BX15" s="95"/>
      <c r="BY15" s="95"/>
      <c r="BZ15" s="95"/>
    </row>
    <row r="16" spans="1:78" s="20" customFormat="1" ht="15.95" customHeight="1">
      <c r="A16" s="13">
        <v>11</v>
      </c>
      <c r="B16" s="250"/>
      <c r="C16" s="250"/>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3" t="str">
        <f t="shared" si="0"/>
        <v/>
      </c>
      <c r="AS16" s="13" t="str">
        <f t="shared" si="1"/>
        <v/>
      </c>
      <c r="AT16" s="15" t="str">
        <f t="shared" si="4"/>
        <v/>
      </c>
      <c r="AU16" s="16" t="str">
        <f t="shared" si="2"/>
        <v/>
      </c>
      <c r="AV16" s="17">
        <f t="shared" si="3"/>
        <v>0</v>
      </c>
      <c r="AW16" s="13" t="str">
        <f t="shared" si="5"/>
        <v/>
      </c>
      <c r="AX16" s="130" t="str">
        <f t="shared" si="6"/>
        <v/>
      </c>
      <c r="AY16" s="13">
        <f t="shared" si="7"/>
        <v>0</v>
      </c>
      <c r="AZ16" s="13" t="str">
        <f t="shared" si="8"/>
        <v/>
      </c>
      <c r="BA16" s="13" t="str">
        <f t="shared" si="9"/>
        <v/>
      </c>
      <c r="BB16" s="130" t="str">
        <f t="shared" si="10"/>
        <v/>
      </c>
      <c r="BC16" s="13">
        <f t="shared" si="11"/>
        <v>0</v>
      </c>
      <c r="BD16" s="13" t="str">
        <f t="shared" si="12"/>
        <v/>
      </c>
      <c r="BE16" s="13" t="str">
        <f t="shared" si="13"/>
        <v/>
      </c>
      <c r="BF16" s="130" t="str">
        <f t="shared" si="14"/>
        <v/>
      </c>
      <c r="BG16" s="13">
        <f t="shared" si="15"/>
        <v>0</v>
      </c>
      <c r="BH16" s="13" t="str">
        <f t="shared" si="16"/>
        <v/>
      </c>
      <c r="BI16" s="13" t="str">
        <f t="shared" si="17"/>
        <v/>
      </c>
      <c r="BJ16" s="130" t="str">
        <f t="shared" si="18"/>
        <v/>
      </c>
      <c r="BK16" s="13">
        <f t="shared" si="19"/>
        <v>0</v>
      </c>
      <c r="BL16" s="13" t="str">
        <f t="shared" si="20"/>
        <v/>
      </c>
      <c r="BM16" s="18" t="str">
        <f t="shared" si="21"/>
        <v/>
      </c>
      <c r="BN16" s="19"/>
      <c r="BO16" s="19"/>
      <c r="BQ16" s="95"/>
      <c r="BR16" s="95"/>
      <c r="BS16" s="95"/>
      <c r="BT16" s="95"/>
      <c r="BU16" s="95"/>
      <c r="BV16" s="95"/>
      <c r="BW16" s="95"/>
      <c r="BX16" s="95"/>
      <c r="BY16" s="95"/>
      <c r="BZ16" s="95"/>
    </row>
    <row r="17" spans="1:78" s="20" customFormat="1" ht="15.95" customHeight="1">
      <c r="A17" s="13">
        <v>12</v>
      </c>
      <c r="B17" s="250"/>
      <c r="C17" s="250"/>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3" t="str">
        <f t="shared" si="0"/>
        <v/>
      </c>
      <c r="AS17" s="13" t="str">
        <f t="shared" si="1"/>
        <v/>
      </c>
      <c r="AT17" s="15" t="str">
        <f t="shared" si="4"/>
        <v/>
      </c>
      <c r="AU17" s="16" t="str">
        <f t="shared" si="2"/>
        <v/>
      </c>
      <c r="AV17" s="17">
        <f t="shared" si="3"/>
        <v>0</v>
      </c>
      <c r="AW17" s="13" t="str">
        <f t="shared" si="5"/>
        <v/>
      </c>
      <c r="AX17" s="130" t="str">
        <f t="shared" si="6"/>
        <v/>
      </c>
      <c r="AY17" s="13">
        <f t="shared" si="7"/>
        <v>0</v>
      </c>
      <c r="AZ17" s="13" t="str">
        <f t="shared" si="8"/>
        <v/>
      </c>
      <c r="BA17" s="13" t="str">
        <f t="shared" si="9"/>
        <v/>
      </c>
      <c r="BB17" s="130" t="str">
        <f t="shared" si="10"/>
        <v/>
      </c>
      <c r="BC17" s="13">
        <f t="shared" si="11"/>
        <v>0</v>
      </c>
      <c r="BD17" s="13" t="str">
        <f t="shared" si="12"/>
        <v/>
      </c>
      <c r="BE17" s="13" t="str">
        <f t="shared" si="13"/>
        <v/>
      </c>
      <c r="BF17" s="130" t="str">
        <f t="shared" si="14"/>
        <v/>
      </c>
      <c r="BG17" s="13">
        <f t="shared" si="15"/>
        <v>0</v>
      </c>
      <c r="BH17" s="13" t="str">
        <f t="shared" si="16"/>
        <v/>
      </c>
      <c r="BI17" s="13" t="str">
        <f t="shared" si="17"/>
        <v/>
      </c>
      <c r="BJ17" s="130" t="str">
        <f t="shared" si="18"/>
        <v/>
      </c>
      <c r="BK17" s="13">
        <f t="shared" si="19"/>
        <v>0</v>
      </c>
      <c r="BL17" s="13" t="str">
        <f t="shared" si="20"/>
        <v/>
      </c>
      <c r="BM17" s="18" t="str">
        <f t="shared" si="21"/>
        <v/>
      </c>
      <c r="BN17" s="19"/>
      <c r="BO17" s="19"/>
      <c r="BQ17" s="95"/>
      <c r="BR17" s="95"/>
      <c r="BS17" s="95"/>
      <c r="BT17" s="95"/>
      <c r="BU17" s="95"/>
      <c r="BV17" s="95"/>
      <c r="BW17" s="95"/>
      <c r="BX17" s="95"/>
      <c r="BY17" s="95"/>
      <c r="BZ17" s="95"/>
    </row>
    <row r="18" spans="1:78" s="20" customFormat="1" ht="15.95" customHeight="1">
      <c r="A18" s="13">
        <v>13</v>
      </c>
      <c r="B18" s="250"/>
      <c r="C18" s="250"/>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3" t="str">
        <f t="shared" si="0"/>
        <v/>
      </c>
      <c r="AS18" s="13" t="str">
        <f t="shared" si="1"/>
        <v/>
      </c>
      <c r="AT18" s="15" t="str">
        <f t="shared" si="4"/>
        <v/>
      </c>
      <c r="AU18" s="16" t="str">
        <f t="shared" si="2"/>
        <v/>
      </c>
      <c r="AV18" s="17">
        <f t="shared" si="3"/>
        <v>0</v>
      </c>
      <c r="AW18" s="13" t="str">
        <f t="shared" si="5"/>
        <v/>
      </c>
      <c r="AX18" s="130" t="str">
        <f t="shared" si="6"/>
        <v/>
      </c>
      <c r="AY18" s="13">
        <f t="shared" si="7"/>
        <v>0</v>
      </c>
      <c r="AZ18" s="13" t="str">
        <f t="shared" si="8"/>
        <v/>
      </c>
      <c r="BA18" s="13" t="str">
        <f t="shared" si="9"/>
        <v/>
      </c>
      <c r="BB18" s="130" t="str">
        <f t="shared" si="10"/>
        <v/>
      </c>
      <c r="BC18" s="13">
        <f t="shared" si="11"/>
        <v>0</v>
      </c>
      <c r="BD18" s="13" t="str">
        <f t="shared" si="12"/>
        <v/>
      </c>
      <c r="BE18" s="13" t="str">
        <f t="shared" si="13"/>
        <v/>
      </c>
      <c r="BF18" s="130" t="str">
        <f t="shared" si="14"/>
        <v/>
      </c>
      <c r="BG18" s="13">
        <f t="shared" si="15"/>
        <v>0</v>
      </c>
      <c r="BH18" s="13" t="str">
        <f t="shared" si="16"/>
        <v/>
      </c>
      <c r="BI18" s="13" t="str">
        <f t="shared" si="17"/>
        <v/>
      </c>
      <c r="BJ18" s="130" t="str">
        <f t="shared" si="18"/>
        <v/>
      </c>
      <c r="BK18" s="13">
        <f t="shared" si="19"/>
        <v>0</v>
      </c>
      <c r="BL18" s="13" t="str">
        <f t="shared" si="20"/>
        <v/>
      </c>
      <c r="BM18" s="18" t="str">
        <f t="shared" si="21"/>
        <v/>
      </c>
      <c r="BN18" s="19"/>
      <c r="BO18" s="19"/>
      <c r="BQ18" s="95"/>
      <c r="BR18" s="95"/>
      <c r="BS18" s="95"/>
      <c r="BT18" s="95"/>
      <c r="BU18" s="95"/>
      <c r="BV18" s="95"/>
      <c r="BW18" s="95"/>
      <c r="BX18" s="95"/>
      <c r="BY18" s="95"/>
      <c r="BZ18" s="95"/>
    </row>
    <row r="19" spans="1:78" s="20" customFormat="1" ht="15.95" customHeight="1">
      <c r="A19" s="13">
        <v>14</v>
      </c>
      <c r="B19" s="250"/>
      <c r="C19" s="250"/>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3" t="str">
        <f t="shared" si="0"/>
        <v/>
      </c>
      <c r="AS19" s="13" t="str">
        <f t="shared" si="1"/>
        <v/>
      </c>
      <c r="AT19" s="15" t="str">
        <f t="shared" si="4"/>
        <v/>
      </c>
      <c r="AU19" s="16" t="str">
        <f t="shared" si="2"/>
        <v/>
      </c>
      <c r="AV19" s="17">
        <f t="shared" si="3"/>
        <v>0</v>
      </c>
      <c r="AW19" s="13" t="str">
        <f t="shared" si="5"/>
        <v/>
      </c>
      <c r="AX19" s="130" t="str">
        <f t="shared" si="6"/>
        <v/>
      </c>
      <c r="AY19" s="13">
        <f t="shared" si="7"/>
        <v>0</v>
      </c>
      <c r="AZ19" s="13" t="str">
        <f t="shared" si="8"/>
        <v/>
      </c>
      <c r="BA19" s="13" t="str">
        <f t="shared" si="9"/>
        <v/>
      </c>
      <c r="BB19" s="130" t="str">
        <f t="shared" si="10"/>
        <v/>
      </c>
      <c r="BC19" s="13">
        <f t="shared" si="11"/>
        <v>0</v>
      </c>
      <c r="BD19" s="13" t="str">
        <f t="shared" si="12"/>
        <v/>
      </c>
      <c r="BE19" s="13" t="str">
        <f t="shared" si="13"/>
        <v/>
      </c>
      <c r="BF19" s="130" t="str">
        <f t="shared" si="14"/>
        <v/>
      </c>
      <c r="BG19" s="13">
        <f t="shared" si="15"/>
        <v>0</v>
      </c>
      <c r="BH19" s="13" t="str">
        <f t="shared" si="16"/>
        <v/>
      </c>
      <c r="BI19" s="13" t="str">
        <f t="shared" si="17"/>
        <v/>
      </c>
      <c r="BJ19" s="130" t="str">
        <f t="shared" si="18"/>
        <v/>
      </c>
      <c r="BK19" s="13">
        <f t="shared" si="19"/>
        <v>0</v>
      </c>
      <c r="BL19" s="13" t="str">
        <f t="shared" si="20"/>
        <v/>
      </c>
      <c r="BM19" s="18" t="str">
        <f t="shared" si="21"/>
        <v/>
      </c>
      <c r="BN19" s="19"/>
      <c r="BO19" s="19"/>
      <c r="BQ19" s="95"/>
      <c r="BR19" s="95"/>
      <c r="BS19" s="95"/>
      <c r="BT19" s="95"/>
      <c r="BU19" s="95"/>
      <c r="BV19" s="95"/>
      <c r="BW19" s="95"/>
      <c r="BX19" s="95"/>
      <c r="BY19" s="95"/>
      <c r="BZ19" s="95"/>
    </row>
    <row r="20" spans="1:78" s="20" customFormat="1" ht="15.95" customHeight="1">
      <c r="A20" s="13">
        <v>15</v>
      </c>
      <c r="B20" s="250"/>
      <c r="C20" s="250"/>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3" t="str">
        <f t="shared" si="0"/>
        <v/>
      </c>
      <c r="AS20" s="13" t="str">
        <f t="shared" si="1"/>
        <v/>
      </c>
      <c r="AT20" s="15" t="str">
        <f t="shared" si="4"/>
        <v/>
      </c>
      <c r="AU20" s="16" t="str">
        <f t="shared" si="2"/>
        <v/>
      </c>
      <c r="AV20" s="17">
        <f t="shared" si="3"/>
        <v>0</v>
      </c>
      <c r="AW20" s="13" t="str">
        <f t="shared" si="5"/>
        <v/>
      </c>
      <c r="AX20" s="130" t="str">
        <f t="shared" si="6"/>
        <v/>
      </c>
      <c r="AY20" s="13">
        <f t="shared" si="7"/>
        <v>0</v>
      </c>
      <c r="AZ20" s="13" t="str">
        <f t="shared" si="8"/>
        <v/>
      </c>
      <c r="BA20" s="13" t="str">
        <f t="shared" si="9"/>
        <v/>
      </c>
      <c r="BB20" s="130" t="str">
        <f t="shared" si="10"/>
        <v/>
      </c>
      <c r="BC20" s="13">
        <f t="shared" si="11"/>
        <v>0</v>
      </c>
      <c r="BD20" s="13" t="str">
        <f t="shared" si="12"/>
        <v/>
      </c>
      <c r="BE20" s="13" t="str">
        <f t="shared" si="13"/>
        <v/>
      </c>
      <c r="BF20" s="130" t="str">
        <f t="shared" si="14"/>
        <v/>
      </c>
      <c r="BG20" s="13">
        <f t="shared" si="15"/>
        <v>0</v>
      </c>
      <c r="BH20" s="13" t="str">
        <f t="shared" si="16"/>
        <v/>
      </c>
      <c r="BI20" s="13" t="str">
        <f t="shared" si="17"/>
        <v/>
      </c>
      <c r="BJ20" s="130" t="str">
        <f t="shared" si="18"/>
        <v/>
      </c>
      <c r="BK20" s="13">
        <f t="shared" si="19"/>
        <v>0</v>
      </c>
      <c r="BL20" s="13" t="str">
        <f t="shared" si="20"/>
        <v/>
      </c>
      <c r="BM20" s="18" t="str">
        <f t="shared" si="21"/>
        <v/>
      </c>
      <c r="BN20" s="19"/>
      <c r="BO20" s="19"/>
      <c r="BQ20" s="95"/>
      <c r="BR20" s="95"/>
      <c r="BS20" s="95"/>
      <c r="BT20" s="95"/>
      <c r="BU20" s="95"/>
      <c r="BV20" s="95"/>
      <c r="BW20" s="95"/>
      <c r="BX20" s="95"/>
      <c r="BY20" s="95"/>
      <c r="BZ20" s="95"/>
    </row>
    <row r="21" spans="1:78" s="20" customFormat="1" ht="15.95" customHeight="1">
      <c r="A21" s="13">
        <v>16</v>
      </c>
      <c r="B21" s="250"/>
      <c r="C21" s="250"/>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3" t="str">
        <f t="shared" si="0"/>
        <v/>
      </c>
      <c r="AS21" s="13" t="str">
        <f t="shared" si="1"/>
        <v/>
      </c>
      <c r="AT21" s="15" t="str">
        <f t="shared" si="4"/>
        <v/>
      </c>
      <c r="AU21" s="16" t="str">
        <f t="shared" si="2"/>
        <v/>
      </c>
      <c r="AV21" s="17">
        <f t="shared" si="3"/>
        <v>0</v>
      </c>
      <c r="AW21" s="13" t="str">
        <f t="shared" si="5"/>
        <v/>
      </c>
      <c r="AX21" s="130" t="str">
        <f t="shared" si="6"/>
        <v/>
      </c>
      <c r="AY21" s="13">
        <f t="shared" si="7"/>
        <v>0</v>
      </c>
      <c r="AZ21" s="13" t="str">
        <f t="shared" si="8"/>
        <v/>
      </c>
      <c r="BA21" s="13" t="str">
        <f t="shared" si="9"/>
        <v/>
      </c>
      <c r="BB21" s="130" t="str">
        <f t="shared" si="10"/>
        <v/>
      </c>
      <c r="BC21" s="13">
        <f t="shared" si="11"/>
        <v>0</v>
      </c>
      <c r="BD21" s="13" t="str">
        <f t="shared" si="12"/>
        <v/>
      </c>
      <c r="BE21" s="13" t="str">
        <f t="shared" si="13"/>
        <v/>
      </c>
      <c r="BF21" s="130" t="str">
        <f t="shared" si="14"/>
        <v/>
      </c>
      <c r="BG21" s="13">
        <f t="shared" si="15"/>
        <v>0</v>
      </c>
      <c r="BH21" s="13" t="str">
        <f t="shared" si="16"/>
        <v/>
      </c>
      <c r="BI21" s="13" t="str">
        <f t="shared" si="17"/>
        <v/>
      </c>
      <c r="BJ21" s="130" t="str">
        <f t="shared" si="18"/>
        <v/>
      </c>
      <c r="BK21" s="13">
        <f t="shared" si="19"/>
        <v>0</v>
      </c>
      <c r="BL21" s="13" t="str">
        <f t="shared" si="20"/>
        <v/>
      </c>
      <c r="BM21" s="18" t="str">
        <f t="shared" si="21"/>
        <v/>
      </c>
      <c r="BN21" s="19"/>
      <c r="BO21" s="19"/>
      <c r="BQ21" s="95"/>
      <c r="BR21" s="95"/>
      <c r="BS21" s="95"/>
      <c r="BT21" s="95"/>
      <c r="BU21" s="95"/>
      <c r="BV21" s="95"/>
      <c r="BW21" s="95"/>
      <c r="BX21" s="95"/>
      <c r="BY21" s="95"/>
      <c r="BZ21" s="95"/>
    </row>
    <row r="22" spans="1:78" s="20" customFormat="1" ht="15.95" customHeight="1">
      <c r="A22" s="13">
        <v>17</v>
      </c>
      <c r="B22" s="250"/>
      <c r="C22" s="250"/>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3" t="str">
        <f t="shared" si="0"/>
        <v/>
      </c>
      <c r="AS22" s="13" t="str">
        <f t="shared" si="1"/>
        <v/>
      </c>
      <c r="AT22" s="15" t="str">
        <f t="shared" si="4"/>
        <v/>
      </c>
      <c r="AU22" s="16" t="str">
        <f t="shared" si="2"/>
        <v/>
      </c>
      <c r="AV22" s="17">
        <f t="shared" si="3"/>
        <v>0</v>
      </c>
      <c r="AW22" s="13" t="str">
        <f t="shared" si="5"/>
        <v/>
      </c>
      <c r="AX22" s="130" t="str">
        <f t="shared" si="6"/>
        <v/>
      </c>
      <c r="AY22" s="13">
        <f t="shared" si="7"/>
        <v>0</v>
      </c>
      <c r="AZ22" s="13" t="str">
        <f t="shared" si="8"/>
        <v/>
      </c>
      <c r="BA22" s="13" t="str">
        <f t="shared" si="9"/>
        <v/>
      </c>
      <c r="BB22" s="130" t="str">
        <f t="shared" si="10"/>
        <v/>
      </c>
      <c r="BC22" s="13">
        <f t="shared" si="11"/>
        <v>0</v>
      </c>
      <c r="BD22" s="13" t="str">
        <f t="shared" si="12"/>
        <v/>
      </c>
      <c r="BE22" s="13" t="str">
        <f t="shared" si="13"/>
        <v/>
      </c>
      <c r="BF22" s="130" t="str">
        <f t="shared" si="14"/>
        <v/>
      </c>
      <c r="BG22" s="13">
        <f t="shared" si="15"/>
        <v>0</v>
      </c>
      <c r="BH22" s="13" t="str">
        <f t="shared" si="16"/>
        <v/>
      </c>
      <c r="BI22" s="13" t="str">
        <f t="shared" si="17"/>
        <v/>
      </c>
      <c r="BJ22" s="130" t="str">
        <f t="shared" si="18"/>
        <v/>
      </c>
      <c r="BK22" s="13">
        <f t="shared" si="19"/>
        <v>0</v>
      </c>
      <c r="BL22" s="13" t="str">
        <f t="shared" si="20"/>
        <v/>
      </c>
      <c r="BM22" s="18" t="str">
        <f t="shared" si="21"/>
        <v/>
      </c>
      <c r="BN22" s="19"/>
      <c r="BO22" s="19"/>
      <c r="BQ22" s="95"/>
      <c r="BR22" s="95"/>
      <c r="BS22" s="95"/>
      <c r="BT22" s="95"/>
      <c r="BU22" s="95"/>
      <c r="BV22" s="95"/>
      <c r="BW22" s="95"/>
      <c r="BX22" s="95"/>
      <c r="BY22" s="95"/>
      <c r="BZ22" s="95"/>
    </row>
    <row r="23" spans="1:78" s="20" customFormat="1" ht="15.95" customHeight="1">
      <c r="A23" s="13">
        <v>18</v>
      </c>
      <c r="B23" s="250"/>
      <c r="C23" s="250"/>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3" t="str">
        <f t="shared" si="0"/>
        <v/>
      </c>
      <c r="AS23" s="13" t="str">
        <f t="shared" si="1"/>
        <v/>
      </c>
      <c r="AT23" s="15" t="str">
        <f t="shared" si="4"/>
        <v/>
      </c>
      <c r="AU23" s="16" t="str">
        <f t="shared" si="2"/>
        <v/>
      </c>
      <c r="AV23" s="17">
        <f t="shared" si="3"/>
        <v>0</v>
      </c>
      <c r="AW23" s="13" t="str">
        <f t="shared" si="5"/>
        <v/>
      </c>
      <c r="AX23" s="130" t="str">
        <f t="shared" si="6"/>
        <v/>
      </c>
      <c r="AY23" s="13">
        <f t="shared" si="7"/>
        <v>0</v>
      </c>
      <c r="AZ23" s="13" t="str">
        <f t="shared" si="8"/>
        <v/>
      </c>
      <c r="BA23" s="13" t="str">
        <f t="shared" si="9"/>
        <v/>
      </c>
      <c r="BB23" s="130" t="str">
        <f t="shared" si="10"/>
        <v/>
      </c>
      <c r="BC23" s="13">
        <f t="shared" si="11"/>
        <v>0</v>
      </c>
      <c r="BD23" s="13" t="str">
        <f t="shared" si="12"/>
        <v/>
      </c>
      <c r="BE23" s="13" t="str">
        <f t="shared" si="13"/>
        <v/>
      </c>
      <c r="BF23" s="130" t="str">
        <f t="shared" si="14"/>
        <v/>
      </c>
      <c r="BG23" s="13">
        <f t="shared" si="15"/>
        <v>0</v>
      </c>
      <c r="BH23" s="13" t="str">
        <f t="shared" si="16"/>
        <v/>
      </c>
      <c r="BI23" s="13" t="str">
        <f t="shared" si="17"/>
        <v/>
      </c>
      <c r="BJ23" s="130" t="str">
        <f t="shared" si="18"/>
        <v/>
      </c>
      <c r="BK23" s="13">
        <f t="shared" si="19"/>
        <v>0</v>
      </c>
      <c r="BL23" s="13" t="str">
        <f t="shared" si="20"/>
        <v/>
      </c>
      <c r="BM23" s="18" t="str">
        <f t="shared" si="21"/>
        <v/>
      </c>
      <c r="BN23" s="19"/>
      <c r="BO23" s="19"/>
      <c r="BQ23" s="95"/>
      <c r="BR23" s="95"/>
      <c r="BS23" s="95"/>
      <c r="BT23" s="95"/>
      <c r="BU23" s="95"/>
      <c r="BV23" s="95"/>
      <c r="BW23" s="95"/>
      <c r="BX23" s="95"/>
      <c r="BY23" s="95"/>
      <c r="BZ23" s="95"/>
    </row>
    <row r="24" spans="1:78" s="20" customFormat="1" ht="15.95" customHeight="1">
      <c r="A24" s="13">
        <v>19</v>
      </c>
      <c r="B24" s="250"/>
      <c r="C24" s="250"/>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3" t="str">
        <f t="shared" si="0"/>
        <v/>
      </c>
      <c r="AS24" s="13" t="str">
        <f t="shared" si="1"/>
        <v/>
      </c>
      <c r="AT24" s="15" t="str">
        <f t="shared" si="4"/>
        <v/>
      </c>
      <c r="AU24" s="16" t="str">
        <f t="shared" si="2"/>
        <v/>
      </c>
      <c r="AV24" s="17">
        <f t="shared" si="3"/>
        <v>0</v>
      </c>
      <c r="AW24" s="13" t="str">
        <f t="shared" si="5"/>
        <v/>
      </c>
      <c r="AX24" s="130" t="str">
        <f t="shared" si="6"/>
        <v/>
      </c>
      <c r="AY24" s="13">
        <f t="shared" si="7"/>
        <v>0</v>
      </c>
      <c r="AZ24" s="13" t="str">
        <f t="shared" si="8"/>
        <v/>
      </c>
      <c r="BA24" s="13" t="str">
        <f t="shared" si="9"/>
        <v/>
      </c>
      <c r="BB24" s="130" t="str">
        <f t="shared" si="10"/>
        <v/>
      </c>
      <c r="BC24" s="13">
        <f t="shared" si="11"/>
        <v>0</v>
      </c>
      <c r="BD24" s="13" t="str">
        <f t="shared" si="12"/>
        <v/>
      </c>
      <c r="BE24" s="13" t="str">
        <f t="shared" si="13"/>
        <v/>
      </c>
      <c r="BF24" s="130" t="str">
        <f t="shared" si="14"/>
        <v/>
      </c>
      <c r="BG24" s="13">
        <f t="shared" si="15"/>
        <v>0</v>
      </c>
      <c r="BH24" s="13" t="str">
        <f t="shared" si="16"/>
        <v/>
      </c>
      <c r="BI24" s="13" t="str">
        <f t="shared" si="17"/>
        <v/>
      </c>
      <c r="BJ24" s="130" t="str">
        <f t="shared" si="18"/>
        <v/>
      </c>
      <c r="BK24" s="13">
        <f t="shared" si="19"/>
        <v>0</v>
      </c>
      <c r="BL24" s="13" t="str">
        <f t="shared" si="20"/>
        <v/>
      </c>
      <c r="BM24" s="18" t="str">
        <f t="shared" si="21"/>
        <v/>
      </c>
      <c r="BN24" s="19"/>
      <c r="BO24" s="19"/>
      <c r="BQ24" s="95"/>
      <c r="BR24" s="95"/>
      <c r="BS24" s="95"/>
      <c r="BT24" s="95"/>
      <c r="BU24" s="95"/>
      <c r="BV24" s="95"/>
      <c r="BW24" s="95"/>
      <c r="BX24" s="95"/>
      <c r="BY24" s="95"/>
      <c r="BZ24" s="95"/>
    </row>
    <row r="25" spans="1:78" s="20" customFormat="1" ht="15.95" customHeight="1">
      <c r="A25" s="13">
        <v>20</v>
      </c>
      <c r="B25" s="250"/>
      <c r="C25" s="250"/>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3" t="str">
        <f t="shared" si="0"/>
        <v/>
      </c>
      <c r="AS25" s="13" t="str">
        <f t="shared" si="1"/>
        <v/>
      </c>
      <c r="AT25" s="15" t="str">
        <f t="shared" si="4"/>
        <v/>
      </c>
      <c r="AU25" s="16" t="str">
        <f t="shared" si="2"/>
        <v/>
      </c>
      <c r="AV25" s="17">
        <f t="shared" si="3"/>
        <v>0</v>
      </c>
      <c r="AW25" s="13" t="str">
        <f t="shared" si="5"/>
        <v/>
      </c>
      <c r="AX25" s="130" t="str">
        <f t="shared" si="6"/>
        <v/>
      </c>
      <c r="AY25" s="13">
        <f t="shared" si="7"/>
        <v>0</v>
      </c>
      <c r="AZ25" s="13" t="str">
        <f t="shared" si="8"/>
        <v/>
      </c>
      <c r="BA25" s="13" t="str">
        <f t="shared" si="9"/>
        <v/>
      </c>
      <c r="BB25" s="130" t="str">
        <f t="shared" si="10"/>
        <v/>
      </c>
      <c r="BC25" s="13">
        <f t="shared" si="11"/>
        <v>0</v>
      </c>
      <c r="BD25" s="13" t="str">
        <f t="shared" si="12"/>
        <v/>
      </c>
      <c r="BE25" s="13" t="str">
        <f t="shared" si="13"/>
        <v/>
      </c>
      <c r="BF25" s="130" t="str">
        <f t="shared" si="14"/>
        <v/>
      </c>
      <c r="BG25" s="13">
        <f t="shared" si="15"/>
        <v>0</v>
      </c>
      <c r="BH25" s="13" t="str">
        <f t="shared" si="16"/>
        <v/>
      </c>
      <c r="BI25" s="13" t="str">
        <f t="shared" si="17"/>
        <v/>
      </c>
      <c r="BJ25" s="130" t="str">
        <f t="shared" si="18"/>
        <v/>
      </c>
      <c r="BK25" s="13">
        <f t="shared" si="19"/>
        <v>0</v>
      </c>
      <c r="BL25" s="13" t="str">
        <f t="shared" si="20"/>
        <v/>
      </c>
      <c r="BM25" s="18" t="str">
        <f t="shared" si="21"/>
        <v/>
      </c>
      <c r="BN25" s="19"/>
      <c r="BO25" s="19"/>
      <c r="BQ25" s="95"/>
      <c r="BR25" s="95"/>
      <c r="BS25" s="95"/>
      <c r="BT25" s="95"/>
      <c r="BU25" s="95"/>
      <c r="BV25" s="95"/>
      <c r="BW25" s="95"/>
      <c r="BX25" s="95"/>
      <c r="BY25" s="95"/>
      <c r="BZ25" s="95"/>
    </row>
    <row r="26" spans="1:78" s="20" customFormat="1" ht="15.95" customHeight="1">
      <c r="A26" s="13">
        <v>21</v>
      </c>
      <c r="B26" s="250"/>
      <c r="C26" s="250"/>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3" t="str">
        <f t="shared" si="0"/>
        <v/>
      </c>
      <c r="AS26" s="13" t="str">
        <f t="shared" si="1"/>
        <v/>
      </c>
      <c r="AT26" s="15" t="str">
        <f t="shared" si="4"/>
        <v/>
      </c>
      <c r="AU26" s="16" t="str">
        <f t="shared" si="2"/>
        <v/>
      </c>
      <c r="AV26" s="17">
        <f t="shared" si="3"/>
        <v>0</v>
      </c>
      <c r="AW26" s="13" t="str">
        <f t="shared" si="5"/>
        <v/>
      </c>
      <c r="AX26" s="130" t="str">
        <f t="shared" si="6"/>
        <v/>
      </c>
      <c r="AY26" s="13">
        <f t="shared" si="7"/>
        <v>0</v>
      </c>
      <c r="AZ26" s="13" t="str">
        <f t="shared" si="8"/>
        <v/>
      </c>
      <c r="BA26" s="13" t="str">
        <f t="shared" si="9"/>
        <v/>
      </c>
      <c r="BB26" s="130" t="str">
        <f t="shared" si="10"/>
        <v/>
      </c>
      <c r="BC26" s="13">
        <f t="shared" si="11"/>
        <v>0</v>
      </c>
      <c r="BD26" s="13" t="str">
        <f t="shared" si="12"/>
        <v/>
      </c>
      <c r="BE26" s="13" t="str">
        <f t="shared" si="13"/>
        <v/>
      </c>
      <c r="BF26" s="130" t="str">
        <f t="shared" si="14"/>
        <v/>
      </c>
      <c r="BG26" s="13">
        <f t="shared" si="15"/>
        <v>0</v>
      </c>
      <c r="BH26" s="13" t="str">
        <f t="shared" si="16"/>
        <v/>
      </c>
      <c r="BI26" s="13" t="str">
        <f t="shared" si="17"/>
        <v/>
      </c>
      <c r="BJ26" s="130" t="str">
        <f t="shared" si="18"/>
        <v/>
      </c>
      <c r="BK26" s="13">
        <f t="shared" si="19"/>
        <v>0</v>
      </c>
      <c r="BL26" s="13" t="str">
        <f t="shared" si="20"/>
        <v/>
      </c>
      <c r="BM26" s="18" t="str">
        <f t="shared" si="21"/>
        <v/>
      </c>
      <c r="BN26" s="19"/>
      <c r="BO26" s="19"/>
      <c r="BQ26" s="95"/>
      <c r="BR26" s="95"/>
      <c r="BS26" s="95"/>
      <c r="BT26" s="95"/>
      <c r="BU26" s="95"/>
      <c r="BV26" s="95"/>
      <c r="BW26" s="95"/>
      <c r="BX26" s="95"/>
      <c r="BY26" s="95"/>
      <c r="BZ26" s="95"/>
    </row>
    <row r="27" spans="1:78" s="20" customFormat="1" ht="15.95" customHeight="1">
      <c r="A27" s="13">
        <v>22</v>
      </c>
      <c r="B27" s="250"/>
      <c r="C27" s="250"/>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3" t="str">
        <f t="shared" si="0"/>
        <v/>
      </c>
      <c r="AS27" s="13" t="str">
        <f t="shared" si="1"/>
        <v/>
      </c>
      <c r="AT27" s="15" t="str">
        <f t="shared" si="4"/>
        <v/>
      </c>
      <c r="AU27" s="16" t="str">
        <f t="shared" si="2"/>
        <v/>
      </c>
      <c r="AV27" s="17">
        <f t="shared" si="3"/>
        <v>0</v>
      </c>
      <c r="AW27" s="13" t="str">
        <f t="shared" si="5"/>
        <v/>
      </c>
      <c r="AX27" s="130" t="str">
        <f t="shared" si="6"/>
        <v/>
      </c>
      <c r="AY27" s="13">
        <f t="shared" si="7"/>
        <v>0</v>
      </c>
      <c r="AZ27" s="13" t="str">
        <f t="shared" si="8"/>
        <v/>
      </c>
      <c r="BA27" s="13" t="str">
        <f t="shared" si="9"/>
        <v/>
      </c>
      <c r="BB27" s="130" t="str">
        <f t="shared" si="10"/>
        <v/>
      </c>
      <c r="BC27" s="13">
        <f t="shared" si="11"/>
        <v>0</v>
      </c>
      <c r="BD27" s="13" t="str">
        <f t="shared" si="12"/>
        <v/>
      </c>
      <c r="BE27" s="13" t="str">
        <f t="shared" si="13"/>
        <v/>
      </c>
      <c r="BF27" s="130" t="str">
        <f t="shared" si="14"/>
        <v/>
      </c>
      <c r="BG27" s="13">
        <f t="shared" si="15"/>
        <v>0</v>
      </c>
      <c r="BH27" s="13" t="str">
        <f t="shared" si="16"/>
        <v/>
      </c>
      <c r="BI27" s="13" t="str">
        <f t="shared" si="17"/>
        <v/>
      </c>
      <c r="BJ27" s="130" t="str">
        <f t="shared" si="18"/>
        <v/>
      </c>
      <c r="BK27" s="13">
        <f t="shared" si="19"/>
        <v>0</v>
      </c>
      <c r="BL27" s="13" t="str">
        <f t="shared" si="20"/>
        <v/>
      </c>
      <c r="BM27" s="18" t="str">
        <f t="shared" si="21"/>
        <v/>
      </c>
      <c r="BN27" s="19"/>
      <c r="BO27" s="19"/>
      <c r="BQ27" s="95"/>
      <c r="BR27" s="95"/>
      <c r="BS27" s="95"/>
      <c r="BT27" s="95"/>
      <c r="BU27" s="95"/>
      <c r="BV27" s="95"/>
      <c r="BW27" s="95"/>
      <c r="BX27" s="95"/>
      <c r="BY27" s="95"/>
      <c r="BZ27" s="95"/>
    </row>
    <row r="28" spans="1:78" s="20" customFormat="1" ht="15.95" customHeight="1">
      <c r="A28" s="13">
        <v>23</v>
      </c>
      <c r="B28" s="250"/>
      <c r="C28" s="250"/>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3" t="str">
        <f t="shared" si="0"/>
        <v/>
      </c>
      <c r="AS28" s="13" t="str">
        <f t="shared" si="1"/>
        <v/>
      </c>
      <c r="AT28" s="15" t="str">
        <f t="shared" si="4"/>
        <v/>
      </c>
      <c r="AU28" s="16" t="str">
        <f t="shared" si="2"/>
        <v/>
      </c>
      <c r="AV28" s="17">
        <f t="shared" si="3"/>
        <v>0</v>
      </c>
      <c r="AW28" s="13" t="str">
        <f t="shared" si="5"/>
        <v/>
      </c>
      <c r="AX28" s="130" t="str">
        <f t="shared" si="6"/>
        <v/>
      </c>
      <c r="AY28" s="13">
        <f t="shared" si="7"/>
        <v>0</v>
      </c>
      <c r="AZ28" s="13" t="str">
        <f t="shared" si="8"/>
        <v/>
      </c>
      <c r="BA28" s="13" t="str">
        <f t="shared" si="9"/>
        <v/>
      </c>
      <c r="BB28" s="130" t="str">
        <f t="shared" si="10"/>
        <v/>
      </c>
      <c r="BC28" s="13">
        <f t="shared" si="11"/>
        <v>0</v>
      </c>
      <c r="BD28" s="13" t="str">
        <f t="shared" si="12"/>
        <v/>
      </c>
      <c r="BE28" s="13" t="str">
        <f t="shared" si="13"/>
        <v/>
      </c>
      <c r="BF28" s="130" t="str">
        <f t="shared" si="14"/>
        <v/>
      </c>
      <c r="BG28" s="13">
        <f t="shared" si="15"/>
        <v>0</v>
      </c>
      <c r="BH28" s="13" t="str">
        <f t="shared" si="16"/>
        <v/>
      </c>
      <c r="BI28" s="13" t="str">
        <f t="shared" si="17"/>
        <v/>
      </c>
      <c r="BJ28" s="130" t="str">
        <f t="shared" si="18"/>
        <v/>
      </c>
      <c r="BK28" s="13">
        <f t="shared" si="19"/>
        <v>0</v>
      </c>
      <c r="BL28" s="13" t="str">
        <f t="shared" si="20"/>
        <v/>
      </c>
      <c r="BM28" s="18" t="str">
        <f t="shared" si="21"/>
        <v/>
      </c>
      <c r="BN28" s="19"/>
      <c r="BO28" s="19"/>
      <c r="BQ28" s="95"/>
      <c r="BR28" s="95"/>
      <c r="BS28" s="95"/>
      <c r="BT28" s="95"/>
      <c r="BU28" s="95"/>
      <c r="BV28" s="95"/>
      <c r="BW28" s="95"/>
      <c r="BX28" s="95"/>
      <c r="BY28" s="95"/>
      <c r="BZ28" s="95"/>
    </row>
    <row r="29" spans="1:78" s="20" customFormat="1" ht="15.95" customHeight="1">
      <c r="A29" s="13">
        <v>24</v>
      </c>
      <c r="B29" s="250"/>
      <c r="C29" s="250"/>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3" t="str">
        <f t="shared" si="0"/>
        <v/>
      </c>
      <c r="AS29" s="13" t="str">
        <f t="shared" si="1"/>
        <v/>
      </c>
      <c r="AT29" s="15" t="str">
        <f t="shared" si="4"/>
        <v/>
      </c>
      <c r="AU29" s="16" t="str">
        <f t="shared" si="2"/>
        <v/>
      </c>
      <c r="AV29" s="17">
        <f t="shared" si="3"/>
        <v>0</v>
      </c>
      <c r="AW29" s="13" t="str">
        <f t="shared" si="5"/>
        <v/>
      </c>
      <c r="AX29" s="130" t="str">
        <f t="shared" si="6"/>
        <v/>
      </c>
      <c r="AY29" s="13">
        <f t="shared" si="7"/>
        <v>0</v>
      </c>
      <c r="AZ29" s="13" t="str">
        <f t="shared" si="8"/>
        <v/>
      </c>
      <c r="BA29" s="13" t="str">
        <f t="shared" si="9"/>
        <v/>
      </c>
      <c r="BB29" s="130" t="str">
        <f t="shared" si="10"/>
        <v/>
      </c>
      <c r="BC29" s="13">
        <f t="shared" si="11"/>
        <v>0</v>
      </c>
      <c r="BD29" s="13" t="str">
        <f t="shared" si="12"/>
        <v/>
      </c>
      <c r="BE29" s="13" t="str">
        <f t="shared" si="13"/>
        <v/>
      </c>
      <c r="BF29" s="130" t="str">
        <f t="shared" si="14"/>
        <v/>
      </c>
      <c r="BG29" s="13">
        <f t="shared" si="15"/>
        <v>0</v>
      </c>
      <c r="BH29" s="13" t="str">
        <f t="shared" si="16"/>
        <v/>
      </c>
      <c r="BI29" s="13" t="str">
        <f t="shared" si="17"/>
        <v/>
      </c>
      <c r="BJ29" s="130" t="str">
        <f t="shared" si="18"/>
        <v/>
      </c>
      <c r="BK29" s="13">
        <f t="shared" si="19"/>
        <v>0</v>
      </c>
      <c r="BL29" s="13" t="str">
        <f t="shared" si="20"/>
        <v/>
      </c>
      <c r="BM29" s="18" t="str">
        <f t="shared" si="21"/>
        <v/>
      </c>
      <c r="BN29" s="19"/>
      <c r="BO29" s="19"/>
      <c r="BQ29" s="95"/>
      <c r="BR29" s="95"/>
      <c r="BS29" s="95"/>
      <c r="BT29" s="95"/>
      <c r="BU29" s="95"/>
      <c r="BV29" s="95"/>
      <c r="BW29" s="95"/>
      <c r="BX29" s="95"/>
      <c r="BY29" s="95"/>
      <c r="BZ29" s="95"/>
    </row>
    <row r="30" spans="1:78" s="20" customFormat="1" ht="15.95" customHeight="1">
      <c r="A30" s="13">
        <v>25</v>
      </c>
      <c r="B30" s="250"/>
      <c r="C30" s="250"/>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3" t="str">
        <f t="shared" si="0"/>
        <v/>
      </c>
      <c r="AS30" s="13" t="str">
        <f t="shared" si="1"/>
        <v/>
      </c>
      <c r="AT30" s="15" t="str">
        <f t="shared" si="4"/>
        <v/>
      </c>
      <c r="AU30" s="16" t="str">
        <f t="shared" si="2"/>
        <v/>
      </c>
      <c r="AV30" s="17">
        <f t="shared" si="3"/>
        <v>0</v>
      </c>
      <c r="AW30" s="13" t="str">
        <f t="shared" si="5"/>
        <v/>
      </c>
      <c r="AX30" s="130" t="str">
        <f t="shared" si="6"/>
        <v/>
      </c>
      <c r="AY30" s="13">
        <f t="shared" si="7"/>
        <v>0</v>
      </c>
      <c r="AZ30" s="13" t="str">
        <f t="shared" si="8"/>
        <v/>
      </c>
      <c r="BA30" s="13" t="str">
        <f t="shared" si="9"/>
        <v/>
      </c>
      <c r="BB30" s="130" t="str">
        <f t="shared" si="10"/>
        <v/>
      </c>
      <c r="BC30" s="13">
        <f t="shared" si="11"/>
        <v>0</v>
      </c>
      <c r="BD30" s="13" t="str">
        <f t="shared" si="12"/>
        <v/>
      </c>
      <c r="BE30" s="13" t="str">
        <f t="shared" si="13"/>
        <v/>
      </c>
      <c r="BF30" s="130" t="str">
        <f t="shared" si="14"/>
        <v/>
      </c>
      <c r="BG30" s="13">
        <f t="shared" si="15"/>
        <v>0</v>
      </c>
      <c r="BH30" s="13" t="str">
        <f t="shared" si="16"/>
        <v/>
      </c>
      <c r="BI30" s="13" t="str">
        <f t="shared" si="17"/>
        <v/>
      </c>
      <c r="BJ30" s="130" t="str">
        <f t="shared" si="18"/>
        <v/>
      </c>
      <c r="BK30" s="13">
        <f t="shared" si="19"/>
        <v>0</v>
      </c>
      <c r="BL30" s="13" t="str">
        <f t="shared" si="20"/>
        <v/>
      </c>
      <c r="BM30" s="18" t="str">
        <f t="shared" si="21"/>
        <v/>
      </c>
      <c r="BN30" s="19"/>
      <c r="BO30" s="19"/>
      <c r="BQ30" s="95"/>
      <c r="BR30" s="95"/>
      <c r="BS30" s="95"/>
      <c r="BT30" s="95"/>
      <c r="BU30" s="95"/>
      <c r="BV30" s="95"/>
      <c r="BW30" s="95"/>
      <c r="BX30" s="95"/>
      <c r="BY30" s="95"/>
      <c r="BZ30" s="95"/>
    </row>
    <row r="31" spans="1:78" s="20" customFormat="1" ht="15.95" customHeight="1">
      <c r="A31" s="13">
        <v>26</v>
      </c>
      <c r="B31" s="250"/>
      <c r="C31" s="250"/>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3" t="str">
        <f t="shared" si="0"/>
        <v/>
      </c>
      <c r="AS31" s="13" t="str">
        <f t="shared" si="1"/>
        <v/>
      </c>
      <c r="AT31" s="15" t="str">
        <f t="shared" si="4"/>
        <v/>
      </c>
      <c r="AU31" s="16" t="str">
        <f t="shared" si="2"/>
        <v/>
      </c>
      <c r="AV31" s="17">
        <f t="shared" si="3"/>
        <v>0</v>
      </c>
      <c r="AW31" s="13" t="str">
        <f t="shared" si="5"/>
        <v/>
      </c>
      <c r="AX31" s="130" t="str">
        <f t="shared" si="6"/>
        <v/>
      </c>
      <c r="AY31" s="13">
        <f t="shared" si="7"/>
        <v>0</v>
      </c>
      <c r="AZ31" s="13" t="str">
        <f t="shared" si="8"/>
        <v/>
      </c>
      <c r="BA31" s="13" t="str">
        <f t="shared" si="9"/>
        <v/>
      </c>
      <c r="BB31" s="130" t="str">
        <f t="shared" si="10"/>
        <v/>
      </c>
      <c r="BC31" s="13">
        <f t="shared" si="11"/>
        <v>0</v>
      </c>
      <c r="BD31" s="13" t="str">
        <f t="shared" si="12"/>
        <v/>
      </c>
      <c r="BE31" s="13" t="str">
        <f t="shared" si="13"/>
        <v/>
      </c>
      <c r="BF31" s="130" t="str">
        <f t="shared" si="14"/>
        <v/>
      </c>
      <c r="BG31" s="13">
        <f t="shared" si="15"/>
        <v>0</v>
      </c>
      <c r="BH31" s="13" t="str">
        <f t="shared" si="16"/>
        <v/>
      </c>
      <c r="BI31" s="13" t="str">
        <f t="shared" si="17"/>
        <v/>
      </c>
      <c r="BJ31" s="130" t="str">
        <f t="shared" si="18"/>
        <v/>
      </c>
      <c r="BK31" s="13">
        <f t="shared" si="19"/>
        <v>0</v>
      </c>
      <c r="BL31" s="13" t="str">
        <f t="shared" si="20"/>
        <v/>
      </c>
      <c r="BM31" s="18" t="str">
        <f t="shared" si="21"/>
        <v/>
      </c>
      <c r="BN31" s="19"/>
      <c r="BO31" s="19"/>
      <c r="BQ31" s="95"/>
      <c r="BR31" s="95"/>
      <c r="BS31" s="95"/>
      <c r="BT31" s="95"/>
      <c r="BU31" s="95"/>
      <c r="BV31" s="95"/>
      <c r="BW31" s="95"/>
      <c r="BX31" s="95"/>
      <c r="BY31" s="95"/>
      <c r="BZ31" s="95"/>
    </row>
    <row r="32" spans="1:78" s="20" customFormat="1" ht="15.95" customHeight="1">
      <c r="A32" s="13">
        <v>27</v>
      </c>
      <c r="B32" s="250"/>
      <c r="C32" s="250"/>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3" t="str">
        <f t="shared" si="0"/>
        <v/>
      </c>
      <c r="AS32" s="13" t="str">
        <f t="shared" si="1"/>
        <v/>
      </c>
      <c r="AT32" s="15" t="str">
        <f t="shared" si="4"/>
        <v/>
      </c>
      <c r="AU32" s="16" t="str">
        <f t="shared" si="2"/>
        <v/>
      </c>
      <c r="AV32" s="17">
        <f t="shared" si="3"/>
        <v>0</v>
      </c>
      <c r="AW32" s="13" t="str">
        <f t="shared" si="5"/>
        <v/>
      </c>
      <c r="AX32" s="130" t="str">
        <f t="shared" si="6"/>
        <v/>
      </c>
      <c r="AY32" s="13">
        <f t="shared" si="7"/>
        <v>0</v>
      </c>
      <c r="AZ32" s="13" t="str">
        <f t="shared" si="8"/>
        <v/>
      </c>
      <c r="BA32" s="13" t="str">
        <f t="shared" si="9"/>
        <v/>
      </c>
      <c r="BB32" s="130" t="str">
        <f t="shared" si="10"/>
        <v/>
      </c>
      <c r="BC32" s="13">
        <f t="shared" si="11"/>
        <v>0</v>
      </c>
      <c r="BD32" s="13" t="str">
        <f t="shared" si="12"/>
        <v/>
      </c>
      <c r="BE32" s="13" t="str">
        <f t="shared" si="13"/>
        <v/>
      </c>
      <c r="BF32" s="130" t="str">
        <f t="shared" si="14"/>
        <v/>
      </c>
      <c r="BG32" s="13">
        <f t="shared" si="15"/>
        <v>0</v>
      </c>
      <c r="BH32" s="13" t="str">
        <f t="shared" si="16"/>
        <v/>
      </c>
      <c r="BI32" s="13" t="str">
        <f t="shared" si="17"/>
        <v/>
      </c>
      <c r="BJ32" s="130" t="str">
        <f t="shared" si="18"/>
        <v/>
      </c>
      <c r="BK32" s="13">
        <f t="shared" si="19"/>
        <v>0</v>
      </c>
      <c r="BL32" s="13" t="str">
        <f t="shared" si="20"/>
        <v/>
      </c>
      <c r="BM32" s="18" t="str">
        <f t="shared" si="21"/>
        <v/>
      </c>
      <c r="BN32" s="19"/>
      <c r="BO32" s="19"/>
      <c r="BQ32" s="95"/>
      <c r="BR32" s="95"/>
      <c r="BS32" s="95"/>
      <c r="BT32" s="95"/>
      <c r="BU32" s="95"/>
      <c r="BV32" s="95"/>
      <c r="BW32" s="95"/>
      <c r="BX32" s="95"/>
      <c r="BY32" s="95"/>
      <c r="BZ32" s="95"/>
    </row>
    <row r="33" spans="1:78" s="20" customFormat="1" ht="15.95" customHeight="1">
      <c r="A33" s="13">
        <v>28</v>
      </c>
      <c r="B33" s="250"/>
      <c r="C33" s="250"/>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3" t="str">
        <f t="shared" si="0"/>
        <v/>
      </c>
      <c r="AS33" s="13" t="str">
        <f t="shared" si="1"/>
        <v/>
      </c>
      <c r="AT33" s="15" t="str">
        <f t="shared" si="4"/>
        <v/>
      </c>
      <c r="AU33" s="16" t="str">
        <f t="shared" si="2"/>
        <v/>
      </c>
      <c r="AV33" s="17">
        <f t="shared" si="3"/>
        <v>0</v>
      </c>
      <c r="AW33" s="13" t="str">
        <f t="shared" si="5"/>
        <v/>
      </c>
      <c r="AX33" s="130" t="str">
        <f t="shared" si="6"/>
        <v/>
      </c>
      <c r="AY33" s="13">
        <f t="shared" si="7"/>
        <v>0</v>
      </c>
      <c r="AZ33" s="13" t="str">
        <f t="shared" si="8"/>
        <v/>
      </c>
      <c r="BA33" s="13" t="str">
        <f t="shared" si="9"/>
        <v/>
      </c>
      <c r="BB33" s="130" t="str">
        <f t="shared" si="10"/>
        <v/>
      </c>
      <c r="BC33" s="13">
        <f t="shared" si="11"/>
        <v>0</v>
      </c>
      <c r="BD33" s="13" t="str">
        <f t="shared" si="12"/>
        <v/>
      </c>
      <c r="BE33" s="13" t="str">
        <f t="shared" si="13"/>
        <v/>
      </c>
      <c r="BF33" s="130" t="str">
        <f t="shared" si="14"/>
        <v/>
      </c>
      <c r="BG33" s="13">
        <f t="shared" si="15"/>
        <v>0</v>
      </c>
      <c r="BH33" s="13" t="str">
        <f t="shared" si="16"/>
        <v/>
      </c>
      <c r="BI33" s="13" t="str">
        <f t="shared" si="17"/>
        <v/>
      </c>
      <c r="BJ33" s="130" t="str">
        <f t="shared" si="18"/>
        <v/>
      </c>
      <c r="BK33" s="13">
        <f t="shared" si="19"/>
        <v>0</v>
      </c>
      <c r="BL33" s="13" t="str">
        <f t="shared" si="20"/>
        <v/>
      </c>
      <c r="BM33" s="18" t="str">
        <f t="shared" si="21"/>
        <v/>
      </c>
      <c r="BN33" s="19"/>
      <c r="BO33" s="19"/>
      <c r="BQ33" s="95"/>
      <c r="BR33" s="95"/>
      <c r="BS33" s="95"/>
      <c r="BT33" s="95"/>
      <c r="BU33" s="95"/>
      <c r="BV33" s="95"/>
      <c r="BW33" s="95"/>
      <c r="BX33" s="95"/>
      <c r="BY33" s="95"/>
      <c r="BZ33" s="95"/>
    </row>
    <row r="34" spans="1:78" s="20" customFormat="1" ht="15.95" customHeight="1">
      <c r="A34" s="13">
        <v>29</v>
      </c>
      <c r="B34" s="250"/>
      <c r="C34" s="250"/>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3" t="str">
        <f t="shared" si="0"/>
        <v/>
      </c>
      <c r="AS34" s="13" t="str">
        <f t="shared" si="1"/>
        <v/>
      </c>
      <c r="AT34" s="15" t="str">
        <f t="shared" si="4"/>
        <v/>
      </c>
      <c r="AU34" s="16" t="str">
        <f t="shared" si="2"/>
        <v/>
      </c>
      <c r="AV34" s="17">
        <f t="shared" si="3"/>
        <v>0</v>
      </c>
      <c r="AW34" s="13" t="str">
        <f t="shared" si="5"/>
        <v/>
      </c>
      <c r="AX34" s="130" t="str">
        <f t="shared" si="6"/>
        <v/>
      </c>
      <c r="AY34" s="13">
        <f t="shared" si="7"/>
        <v>0</v>
      </c>
      <c r="AZ34" s="13" t="str">
        <f t="shared" si="8"/>
        <v/>
      </c>
      <c r="BA34" s="13" t="str">
        <f t="shared" si="9"/>
        <v/>
      </c>
      <c r="BB34" s="130" t="str">
        <f t="shared" si="10"/>
        <v/>
      </c>
      <c r="BC34" s="13">
        <f t="shared" si="11"/>
        <v>0</v>
      </c>
      <c r="BD34" s="13" t="str">
        <f t="shared" si="12"/>
        <v/>
      </c>
      <c r="BE34" s="13" t="str">
        <f t="shared" si="13"/>
        <v/>
      </c>
      <c r="BF34" s="130" t="str">
        <f t="shared" si="14"/>
        <v/>
      </c>
      <c r="BG34" s="13">
        <f t="shared" si="15"/>
        <v>0</v>
      </c>
      <c r="BH34" s="13" t="str">
        <f t="shared" si="16"/>
        <v/>
      </c>
      <c r="BI34" s="13" t="str">
        <f t="shared" si="17"/>
        <v/>
      </c>
      <c r="BJ34" s="130" t="str">
        <f t="shared" si="18"/>
        <v/>
      </c>
      <c r="BK34" s="13">
        <f t="shared" si="19"/>
        <v>0</v>
      </c>
      <c r="BL34" s="13" t="str">
        <f t="shared" si="20"/>
        <v/>
      </c>
      <c r="BM34" s="18" t="str">
        <f t="shared" si="21"/>
        <v/>
      </c>
      <c r="BN34" s="19"/>
      <c r="BO34" s="19"/>
      <c r="BQ34" s="95"/>
      <c r="BR34" s="95"/>
      <c r="BS34" s="95"/>
      <c r="BT34" s="95"/>
      <c r="BU34" s="95"/>
      <c r="BV34" s="95"/>
      <c r="BW34" s="95"/>
      <c r="BX34" s="95"/>
      <c r="BY34" s="95"/>
      <c r="BZ34" s="95"/>
    </row>
    <row r="35" spans="1:78" s="20" customFormat="1" ht="15.95" customHeight="1">
      <c r="A35" s="13">
        <v>30</v>
      </c>
      <c r="B35" s="250"/>
      <c r="C35" s="250"/>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3" t="str">
        <f t="shared" si="0"/>
        <v/>
      </c>
      <c r="AS35" s="13" t="str">
        <f t="shared" si="1"/>
        <v/>
      </c>
      <c r="AT35" s="15" t="str">
        <f t="shared" si="4"/>
        <v/>
      </c>
      <c r="AU35" s="16" t="str">
        <f t="shared" si="2"/>
        <v/>
      </c>
      <c r="AV35" s="17">
        <f t="shared" si="3"/>
        <v>0</v>
      </c>
      <c r="AW35" s="13" t="str">
        <f t="shared" si="5"/>
        <v/>
      </c>
      <c r="AX35" s="130" t="str">
        <f t="shared" si="6"/>
        <v/>
      </c>
      <c r="AY35" s="13">
        <f t="shared" si="7"/>
        <v>0</v>
      </c>
      <c r="AZ35" s="13" t="str">
        <f t="shared" si="8"/>
        <v/>
      </c>
      <c r="BA35" s="13" t="str">
        <f t="shared" si="9"/>
        <v/>
      </c>
      <c r="BB35" s="130" t="str">
        <f t="shared" si="10"/>
        <v/>
      </c>
      <c r="BC35" s="13">
        <f t="shared" si="11"/>
        <v>0</v>
      </c>
      <c r="BD35" s="13" t="str">
        <f t="shared" si="12"/>
        <v/>
      </c>
      <c r="BE35" s="13" t="str">
        <f t="shared" si="13"/>
        <v/>
      </c>
      <c r="BF35" s="130" t="str">
        <f t="shared" si="14"/>
        <v/>
      </c>
      <c r="BG35" s="13">
        <f t="shared" si="15"/>
        <v>0</v>
      </c>
      <c r="BH35" s="13" t="str">
        <f t="shared" si="16"/>
        <v/>
      </c>
      <c r="BI35" s="13" t="str">
        <f t="shared" si="17"/>
        <v/>
      </c>
      <c r="BJ35" s="130" t="str">
        <f t="shared" si="18"/>
        <v/>
      </c>
      <c r="BK35" s="13">
        <f t="shared" si="19"/>
        <v>0</v>
      </c>
      <c r="BL35" s="13" t="str">
        <f t="shared" si="20"/>
        <v/>
      </c>
      <c r="BM35" s="18" t="str">
        <f t="shared" si="21"/>
        <v/>
      </c>
      <c r="BN35" s="19"/>
      <c r="BO35" s="19"/>
      <c r="BQ35" s="95"/>
      <c r="BR35" s="95"/>
      <c r="BS35" s="95"/>
      <c r="BT35" s="95"/>
      <c r="BU35" s="95"/>
      <c r="BV35" s="95"/>
      <c r="BW35" s="95"/>
      <c r="BX35" s="95"/>
      <c r="BY35" s="95"/>
      <c r="BZ35" s="95"/>
    </row>
    <row r="36" spans="1:78" s="20" customFormat="1" ht="15.95" customHeight="1">
      <c r="A36" s="13">
        <v>31</v>
      </c>
      <c r="B36" s="250"/>
      <c r="C36" s="250"/>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3" t="str">
        <f t="shared" si="0"/>
        <v/>
      </c>
      <c r="AS36" s="13" t="str">
        <f t="shared" si="1"/>
        <v/>
      </c>
      <c r="AT36" s="15" t="str">
        <f t="shared" si="4"/>
        <v/>
      </c>
      <c r="AU36" s="16" t="str">
        <f t="shared" si="2"/>
        <v/>
      </c>
      <c r="AV36" s="17">
        <f t="shared" si="3"/>
        <v>0</v>
      </c>
      <c r="AW36" s="13" t="str">
        <f t="shared" si="5"/>
        <v/>
      </c>
      <c r="AX36" s="130" t="str">
        <f t="shared" si="6"/>
        <v/>
      </c>
      <c r="AY36" s="13">
        <f t="shared" si="7"/>
        <v>0</v>
      </c>
      <c r="AZ36" s="13" t="str">
        <f t="shared" si="8"/>
        <v/>
      </c>
      <c r="BA36" s="13" t="str">
        <f t="shared" si="9"/>
        <v/>
      </c>
      <c r="BB36" s="130" t="str">
        <f t="shared" si="10"/>
        <v/>
      </c>
      <c r="BC36" s="13">
        <f t="shared" si="11"/>
        <v>0</v>
      </c>
      <c r="BD36" s="13" t="str">
        <f t="shared" si="12"/>
        <v/>
      </c>
      <c r="BE36" s="13" t="str">
        <f t="shared" si="13"/>
        <v/>
      </c>
      <c r="BF36" s="130" t="str">
        <f t="shared" si="14"/>
        <v/>
      </c>
      <c r="BG36" s="13">
        <f t="shared" si="15"/>
        <v>0</v>
      </c>
      <c r="BH36" s="13" t="str">
        <f t="shared" si="16"/>
        <v/>
      </c>
      <c r="BI36" s="13" t="str">
        <f t="shared" si="17"/>
        <v/>
      </c>
      <c r="BJ36" s="130" t="str">
        <f t="shared" si="18"/>
        <v/>
      </c>
      <c r="BK36" s="13">
        <f t="shared" si="19"/>
        <v>0</v>
      </c>
      <c r="BL36" s="13" t="str">
        <f t="shared" si="20"/>
        <v/>
      </c>
      <c r="BM36" s="18" t="str">
        <f t="shared" si="21"/>
        <v/>
      </c>
      <c r="BN36" s="19"/>
      <c r="BO36" s="19"/>
      <c r="BQ36" s="95"/>
      <c r="BR36" s="95"/>
      <c r="BS36" s="95"/>
      <c r="BT36" s="95"/>
      <c r="BU36" s="95"/>
      <c r="BV36" s="95"/>
      <c r="BW36" s="95"/>
      <c r="BX36" s="95"/>
      <c r="BY36" s="95"/>
      <c r="BZ36" s="95"/>
    </row>
    <row r="37" spans="1:78" s="20" customFormat="1" ht="15.95" customHeight="1">
      <c r="A37" s="13">
        <v>32</v>
      </c>
      <c r="B37" s="250"/>
      <c r="C37" s="250"/>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3" t="str">
        <f t="shared" si="0"/>
        <v/>
      </c>
      <c r="AS37" s="13" t="str">
        <f t="shared" si="1"/>
        <v/>
      </c>
      <c r="AT37" s="15" t="str">
        <f t="shared" si="4"/>
        <v/>
      </c>
      <c r="AU37" s="16" t="str">
        <f t="shared" si="2"/>
        <v/>
      </c>
      <c r="AV37" s="17">
        <f t="shared" si="3"/>
        <v>0</v>
      </c>
      <c r="AW37" s="13" t="str">
        <f t="shared" si="5"/>
        <v/>
      </c>
      <c r="AX37" s="130" t="str">
        <f t="shared" si="6"/>
        <v/>
      </c>
      <c r="AY37" s="13">
        <f t="shared" si="7"/>
        <v>0</v>
      </c>
      <c r="AZ37" s="13" t="str">
        <f t="shared" si="8"/>
        <v/>
      </c>
      <c r="BA37" s="13" t="str">
        <f t="shared" si="9"/>
        <v/>
      </c>
      <c r="BB37" s="130" t="str">
        <f t="shared" si="10"/>
        <v/>
      </c>
      <c r="BC37" s="13">
        <f t="shared" si="11"/>
        <v>0</v>
      </c>
      <c r="BD37" s="13" t="str">
        <f t="shared" si="12"/>
        <v/>
      </c>
      <c r="BE37" s="13" t="str">
        <f t="shared" si="13"/>
        <v/>
      </c>
      <c r="BF37" s="130" t="str">
        <f t="shared" si="14"/>
        <v/>
      </c>
      <c r="BG37" s="13">
        <f t="shared" si="15"/>
        <v>0</v>
      </c>
      <c r="BH37" s="13" t="str">
        <f t="shared" si="16"/>
        <v/>
      </c>
      <c r="BI37" s="13" t="str">
        <f t="shared" si="17"/>
        <v/>
      </c>
      <c r="BJ37" s="130" t="str">
        <f t="shared" si="18"/>
        <v/>
      </c>
      <c r="BK37" s="13">
        <f t="shared" si="19"/>
        <v>0</v>
      </c>
      <c r="BL37" s="13" t="str">
        <f t="shared" si="20"/>
        <v/>
      </c>
      <c r="BM37" s="18" t="str">
        <f t="shared" si="21"/>
        <v/>
      </c>
      <c r="BN37" s="19"/>
      <c r="BO37" s="19"/>
      <c r="BQ37" s="95"/>
      <c r="BR37" s="95"/>
      <c r="BS37" s="95"/>
      <c r="BT37" s="95"/>
      <c r="BU37" s="95"/>
      <c r="BV37" s="95"/>
      <c r="BW37" s="95"/>
      <c r="BX37" s="95"/>
      <c r="BY37" s="95"/>
      <c r="BZ37" s="95"/>
    </row>
    <row r="38" spans="1:78" s="20" customFormat="1" ht="15.95" customHeight="1">
      <c r="A38" s="13">
        <v>33</v>
      </c>
      <c r="B38" s="250"/>
      <c r="C38" s="250"/>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3" t="str">
        <f t="shared" si="0"/>
        <v/>
      </c>
      <c r="AS38" s="13" t="str">
        <f t="shared" si="1"/>
        <v/>
      </c>
      <c r="AT38" s="15" t="str">
        <f t="shared" si="4"/>
        <v/>
      </c>
      <c r="AU38" s="16" t="str">
        <f t="shared" si="2"/>
        <v/>
      </c>
      <c r="AV38" s="17">
        <f t="shared" si="3"/>
        <v>0</v>
      </c>
      <c r="AW38" s="13" t="str">
        <f t="shared" si="5"/>
        <v/>
      </c>
      <c r="AX38" s="130" t="str">
        <f t="shared" si="6"/>
        <v/>
      </c>
      <c r="AY38" s="13">
        <f t="shared" si="7"/>
        <v>0</v>
      </c>
      <c r="AZ38" s="13" t="str">
        <f t="shared" si="8"/>
        <v/>
      </c>
      <c r="BA38" s="13" t="str">
        <f t="shared" si="9"/>
        <v/>
      </c>
      <c r="BB38" s="130" t="str">
        <f t="shared" si="10"/>
        <v/>
      </c>
      <c r="BC38" s="13">
        <f t="shared" si="11"/>
        <v>0</v>
      </c>
      <c r="BD38" s="13" t="str">
        <f t="shared" si="12"/>
        <v/>
      </c>
      <c r="BE38" s="13" t="str">
        <f t="shared" si="13"/>
        <v/>
      </c>
      <c r="BF38" s="130" t="str">
        <f t="shared" si="14"/>
        <v/>
      </c>
      <c r="BG38" s="13">
        <f t="shared" si="15"/>
        <v>0</v>
      </c>
      <c r="BH38" s="13" t="str">
        <f t="shared" si="16"/>
        <v/>
      </c>
      <c r="BI38" s="13" t="str">
        <f t="shared" si="17"/>
        <v/>
      </c>
      <c r="BJ38" s="130" t="str">
        <f t="shared" si="18"/>
        <v/>
      </c>
      <c r="BK38" s="13">
        <f t="shared" si="19"/>
        <v>0</v>
      </c>
      <c r="BL38" s="13" t="str">
        <f t="shared" si="20"/>
        <v/>
      </c>
      <c r="BM38" s="18" t="str">
        <f t="shared" si="21"/>
        <v/>
      </c>
      <c r="BN38" s="19"/>
      <c r="BO38" s="19"/>
      <c r="BQ38" s="95"/>
      <c r="BR38" s="95"/>
      <c r="BS38" s="95"/>
      <c r="BT38" s="95"/>
      <c r="BU38" s="95"/>
      <c r="BV38" s="95"/>
      <c r="BW38" s="95"/>
      <c r="BX38" s="95"/>
      <c r="BY38" s="95"/>
      <c r="BZ38" s="95"/>
    </row>
    <row r="39" spans="1:78" s="20" customFormat="1" ht="15.95" customHeight="1">
      <c r="A39" s="13">
        <v>34</v>
      </c>
      <c r="B39" s="250"/>
      <c r="C39" s="250"/>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3" t="str">
        <f t="shared" si="0"/>
        <v/>
      </c>
      <c r="AS39" s="13" t="str">
        <f t="shared" si="1"/>
        <v/>
      </c>
      <c r="AT39" s="15" t="str">
        <f t="shared" si="4"/>
        <v/>
      </c>
      <c r="AU39" s="16" t="str">
        <f t="shared" si="2"/>
        <v/>
      </c>
      <c r="AV39" s="17">
        <f t="shared" si="3"/>
        <v>0</v>
      </c>
      <c r="AW39" s="13" t="str">
        <f t="shared" si="5"/>
        <v/>
      </c>
      <c r="AX39" s="130" t="str">
        <f t="shared" si="6"/>
        <v/>
      </c>
      <c r="AY39" s="13">
        <f t="shared" si="7"/>
        <v>0</v>
      </c>
      <c r="AZ39" s="13" t="str">
        <f t="shared" si="8"/>
        <v/>
      </c>
      <c r="BA39" s="13" t="str">
        <f t="shared" si="9"/>
        <v/>
      </c>
      <c r="BB39" s="130" t="str">
        <f t="shared" si="10"/>
        <v/>
      </c>
      <c r="BC39" s="13">
        <f t="shared" si="11"/>
        <v>0</v>
      </c>
      <c r="BD39" s="13" t="str">
        <f t="shared" si="12"/>
        <v/>
      </c>
      <c r="BE39" s="13" t="str">
        <f t="shared" si="13"/>
        <v/>
      </c>
      <c r="BF39" s="130" t="str">
        <f t="shared" si="14"/>
        <v/>
      </c>
      <c r="BG39" s="13">
        <f t="shared" si="15"/>
        <v>0</v>
      </c>
      <c r="BH39" s="13" t="str">
        <f t="shared" si="16"/>
        <v/>
      </c>
      <c r="BI39" s="13" t="str">
        <f t="shared" si="17"/>
        <v/>
      </c>
      <c r="BJ39" s="130" t="str">
        <f t="shared" si="18"/>
        <v/>
      </c>
      <c r="BK39" s="13">
        <f t="shared" si="19"/>
        <v>0</v>
      </c>
      <c r="BL39" s="13" t="str">
        <f t="shared" si="20"/>
        <v/>
      </c>
      <c r="BM39" s="18" t="str">
        <f t="shared" si="21"/>
        <v/>
      </c>
      <c r="BN39" s="19"/>
      <c r="BO39" s="19"/>
      <c r="BQ39" s="95"/>
      <c r="BR39" s="95"/>
      <c r="BS39" s="95"/>
      <c r="BT39" s="95"/>
      <c r="BU39" s="95"/>
      <c r="BV39" s="95"/>
      <c r="BW39" s="95"/>
      <c r="BX39" s="95"/>
      <c r="BY39" s="95"/>
      <c r="BZ39" s="95"/>
    </row>
    <row r="40" spans="1:78" s="20" customFormat="1" ht="15.95" customHeight="1">
      <c r="A40" s="13">
        <v>35</v>
      </c>
      <c r="B40" s="250"/>
      <c r="C40" s="250"/>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3" t="str">
        <f t="shared" si="0"/>
        <v/>
      </c>
      <c r="AS40" s="13" t="str">
        <f t="shared" si="1"/>
        <v/>
      </c>
      <c r="AT40" s="15" t="str">
        <f t="shared" si="4"/>
        <v/>
      </c>
      <c r="AU40" s="185" t="str">
        <f t="shared" si="2"/>
        <v/>
      </c>
      <c r="AV40" s="17">
        <f t="shared" si="3"/>
        <v>0</v>
      </c>
      <c r="AW40" s="13" t="str">
        <f t="shared" si="5"/>
        <v/>
      </c>
      <c r="AX40" s="130" t="str">
        <f t="shared" si="6"/>
        <v/>
      </c>
      <c r="AY40" s="13">
        <f t="shared" si="7"/>
        <v>0</v>
      </c>
      <c r="AZ40" s="13" t="str">
        <f t="shared" si="8"/>
        <v/>
      </c>
      <c r="BA40" s="13" t="str">
        <f t="shared" si="9"/>
        <v/>
      </c>
      <c r="BB40" s="130" t="str">
        <f t="shared" si="10"/>
        <v/>
      </c>
      <c r="BC40" s="13">
        <f t="shared" si="11"/>
        <v>0</v>
      </c>
      <c r="BD40" s="13" t="str">
        <f t="shared" si="12"/>
        <v/>
      </c>
      <c r="BE40" s="13" t="str">
        <f t="shared" si="13"/>
        <v/>
      </c>
      <c r="BF40" s="130" t="str">
        <f t="shared" si="14"/>
        <v/>
      </c>
      <c r="BG40" s="13">
        <f t="shared" si="15"/>
        <v>0</v>
      </c>
      <c r="BH40" s="13" t="str">
        <f t="shared" si="16"/>
        <v/>
      </c>
      <c r="BI40" s="13" t="str">
        <f t="shared" si="17"/>
        <v/>
      </c>
      <c r="BJ40" s="130" t="str">
        <f t="shared" si="18"/>
        <v/>
      </c>
      <c r="BK40" s="13">
        <f t="shared" si="19"/>
        <v>0</v>
      </c>
      <c r="BL40" s="13" t="str">
        <f t="shared" si="20"/>
        <v/>
      </c>
      <c r="BM40" s="18" t="str">
        <f t="shared" si="21"/>
        <v/>
      </c>
      <c r="BN40" s="19"/>
      <c r="BO40" s="19"/>
      <c r="BQ40" s="95"/>
      <c r="BR40" s="95"/>
      <c r="BS40" s="95"/>
      <c r="BT40" s="95"/>
      <c r="BU40" s="95"/>
      <c r="BV40" s="95"/>
      <c r="BW40" s="95"/>
      <c r="BX40" s="95"/>
      <c r="BY40" s="95"/>
      <c r="BZ40" s="95"/>
    </row>
    <row r="41" spans="1:78" s="20" customFormat="1" ht="39.950000000000003" customHeight="1">
      <c r="A41" s="21">
        <f>COUNTIF(B6:B40,"")</f>
        <v>35</v>
      </c>
      <c r="B41" s="22">
        <f>35-A41</f>
        <v>0</v>
      </c>
      <c r="C41" s="6" t="s">
        <v>26</v>
      </c>
      <c r="D41" s="23">
        <f>COUNTIF(D6:D40,"0")</f>
        <v>0</v>
      </c>
      <c r="E41" s="23">
        <f t="shared" ref="E41:P41" si="22">COUNTIF(E6:E40,"0")</f>
        <v>0</v>
      </c>
      <c r="F41" s="23">
        <f t="shared" si="22"/>
        <v>0</v>
      </c>
      <c r="G41" s="23">
        <f t="shared" si="22"/>
        <v>0</v>
      </c>
      <c r="H41" s="23">
        <f t="shared" si="22"/>
        <v>0</v>
      </c>
      <c r="I41" s="23">
        <f t="shared" si="22"/>
        <v>0</v>
      </c>
      <c r="J41" s="23">
        <f t="shared" si="22"/>
        <v>0</v>
      </c>
      <c r="K41" s="23">
        <f t="shared" si="22"/>
        <v>0</v>
      </c>
      <c r="L41" s="23">
        <f t="shared" si="22"/>
        <v>0</v>
      </c>
      <c r="M41" s="23">
        <f t="shared" si="22"/>
        <v>0</v>
      </c>
      <c r="N41" s="23">
        <f t="shared" si="22"/>
        <v>0</v>
      </c>
      <c r="O41" s="23">
        <f t="shared" si="22"/>
        <v>0</v>
      </c>
      <c r="P41" s="23">
        <f t="shared" si="22"/>
        <v>0</v>
      </c>
      <c r="Q41" s="23">
        <f t="shared" ref="Q41:AQ41" si="23">COUNTIF(Q6:Q40,"0")</f>
        <v>0</v>
      </c>
      <c r="R41" s="23">
        <f t="shared" si="23"/>
        <v>0</v>
      </c>
      <c r="S41" s="23">
        <f t="shared" si="23"/>
        <v>0</v>
      </c>
      <c r="T41" s="23">
        <f t="shared" si="23"/>
        <v>0</v>
      </c>
      <c r="U41" s="23">
        <f t="shared" si="23"/>
        <v>0</v>
      </c>
      <c r="V41" s="23">
        <f t="shared" si="23"/>
        <v>0</v>
      </c>
      <c r="W41" s="23">
        <f t="shared" si="23"/>
        <v>0</v>
      </c>
      <c r="X41" s="23">
        <f t="shared" si="23"/>
        <v>0</v>
      </c>
      <c r="Y41" s="23">
        <f t="shared" si="23"/>
        <v>0</v>
      </c>
      <c r="Z41" s="23">
        <f t="shared" si="23"/>
        <v>0</v>
      </c>
      <c r="AA41" s="23">
        <f t="shared" si="23"/>
        <v>0</v>
      </c>
      <c r="AB41" s="23">
        <f t="shared" si="23"/>
        <v>0</v>
      </c>
      <c r="AC41" s="23">
        <f t="shared" si="23"/>
        <v>0</v>
      </c>
      <c r="AD41" s="23">
        <f t="shared" si="23"/>
        <v>0</v>
      </c>
      <c r="AE41" s="23">
        <f t="shared" si="23"/>
        <v>0</v>
      </c>
      <c r="AF41" s="23">
        <f t="shared" si="23"/>
        <v>0</v>
      </c>
      <c r="AG41" s="23">
        <f t="shared" si="23"/>
        <v>0</v>
      </c>
      <c r="AH41" s="23">
        <f t="shared" si="23"/>
        <v>0</v>
      </c>
      <c r="AI41" s="23">
        <f t="shared" si="23"/>
        <v>0</v>
      </c>
      <c r="AJ41" s="23">
        <f t="shared" si="23"/>
        <v>0</v>
      </c>
      <c r="AK41" s="23">
        <f t="shared" si="23"/>
        <v>0</v>
      </c>
      <c r="AL41" s="23">
        <f t="shared" si="23"/>
        <v>0</v>
      </c>
      <c r="AM41" s="23">
        <f t="shared" si="23"/>
        <v>0</v>
      </c>
      <c r="AN41" s="23">
        <f t="shared" si="23"/>
        <v>0</v>
      </c>
      <c r="AO41" s="23">
        <f t="shared" si="23"/>
        <v>0</v>
      </c>
      <c r="AP41" s="23">
        <f t="shared" si="23"/>
        <v>0</v>
      </c>
      <c r="AQ41" s="23">
        <f t="shared" si="23"/>
        <v>0</v>
      </c>
      <c r="AR41" s="4"/>
      <c r="AS41" s="227" t="s">
        <v>193</v>
      </c>
      <c r="AT41" s="227"/>
      <c r="AU41" s="186">
        <f>COUNTIF(AU6:AU40,"Difficulté")</f>
        <v>0</v>
      </c>
      <c r="AV41" s="4"/>
      <c r="AW41" s="19"/>
      <c r="AX41" s="19"/>
      <c r="AY41" s="19"/>
      <c r="AZ41" s="19"/>
      <c r="BA41" s="19"/>
      <c r="BB41" s="19"/>
      <c r="BC41" s="19"/>
      <c r="BD41" s="19"/>
      <c r="BE41" s="19"/>
      <c r="BF41" s="19"/>
      <c r="BG41" s="19"/>
      <c r="BH41" s="19"/>
      <c r="BI41" s="19"/>
      <c r="BJ41" s="19"/>
      <c r="BK41" s="19"/>
      <c r="BL41" s="19"/>
      <c r="BM41" s="19"/>
      <c r="BN41" s="19"/>
      <c r="BO41" s="19"/>
      <c r="BP41" s="24"/>
      <c r="BQ41" s="95"/>
      <c r="BR41" s="95"/>
      <c r="BS41" s="95"/>
      <c r="BT41" s="95"/>
      <c r="BU41" s="95"/>
      <c r="BV41" s="95"/>
      <c r="BW41" s="95"/>
      <c r="BX41" s="95"/>
      <c r="BY41" s="95"/>
      <c r="BZ41" s="95"/>
    </row>
    <row r="42" spans="1:78" ht="39.950000000000003" customHeight="1">
      <c r="A42" s="4"/>
      <c r="B42" s="4"/>
      <c r="C42" s="7" t="s">
        <v>27</v>
      </c>
      <c r="D42" s="23">
        <f>COUNTIF(D6:D40,"1")</f>
        <v>0</v>
      </c>
      <c r="E42" s="23">
        <f t="shared" ref="E42:P42" si="24">COUNTIF(E6:E40,"1")</f>
        <v>0</v>
      </c>
      <c r="F42" s="23">
        <f t="shared" si="24"/>
        <v>0</v>
      </c>
      <c r="G42" s="23">
        <f t="shared" si="24"/>
        <v>0</v>
      </c>
      <c r="H42" s="23">
        <f t="shared" si="24"/>
        <v>0</v>
      </c>
      <c r="I42" s="23">
        <f t="shared" si="24"/>
        <v>0</v>
      </c>
      <c r="J42" s="23">
        <f t="shared" si="24"/>
        <v>0</v>
      </c>
      <c r="K42" s="23">
        <f t="shared" si="24"/>
        <v>0</v>
      </c>
      <c r="L42" s="23">
        <f t="shared" si="24"/>
        <v>0</v>
      </c>
      <c r="M42" s="23">
        <f t="shared" si="24"/>
        <v>0</v>
      </c>
      <c r="N42" s="23">
        <f t="shared" si="24"/>
        <v>0</v>
      </c>
      <c r="O42" s="23">
        <f t="shared" si="24"/>
        <v>0</v>
      </c>
      <c r="P42" s="23">
        <f t="shared" si="24"/>
        <v>0</v>
      </c>
      <c r="Q42" s="23">
        <f t="shared" ref="Q42:AQ42" si="25">COUNTIF(Q6:Q40,"1")</f>
        <v>0</v>
      </c>
      <c r="R42" s="23">
        <f t="shared" si="25"/>
        <v>0</v>
      </c>
      <c r="S42" s="23">
        <f t="shared" si="25"/>
        <v>0</v>
      </c>
      <c r="T42" s="23">
        <f t="shared" si="25"/>
        <v>0</v>
      </c>
      <c r="U42" s="23">
        <f t="shared" si="25"/>
        <v>0</v>
      </c>
      <c r="V42" s="23">
        <f t="shared" si="25"/>
        <v>0</v>
      </c>
      <c r="W42" s="23">
        <f t="shared" si="25"/>
        <v>0</v>
      </c>
      <c r="X42" s="23">
        <f t="shared" si="25"/>
        <v>0</v>
      </c>
      <c r="Y42" s="23">
        <f t="shared" si="25"/>
        <v>0</v>
      </c>
      <c r="Z42" s="23">
        <f t="shared" si="25"/>
        <v>0</v>
      </c>
      <c r="AA42" s="23">
        <f t="shared" si="25"/>
        <v>0</v>
      </c>
      <c r="AB42" s="23">
        <f t="shared" si="25"/>
        <v>0</v>
      </c>
      <c r="AC42" s="23">
        <f t="shared" si="25"/>
        <v>0</v>
      </c>
      <c r="AD42" s="23">
        <f t="shared" si="25"/>
        <v>0</v>
      </c>
      <c r="AE42" s="23">
        <f t="shared" si="25"/>
        <v>0</v>
      </c>
      <c r="AF42" s="23">
        <f t="shared" si="25"/>
        <v>0</v>
      </c>
      <c r="AG42" s="23">
        <f t="shared" si="25"/>
        <v>0</v>
      </c>
      <c r="AH42" s="23">
        <f t="shared" si="25"/>
        <v>0</v>
      </c>
      <c r="AI42" s="23">
        <f t="shared" si="25"/>
        <v>0</v>
      </c>
      <c r="AJ42" s="23">
        <f t="shared" si="25"/>
        <v>0</v>
      </c>
      <c r="AK42" s="23">
        <f t="shared" si="25"/>
        <v>0</v>
      </c>
      <c r="AL42" s="23">
        <f t="shared" si="25"/>
        <v>0</v>
      </c>
      <c r="AM42" s="23">
        <f t="shared" si="25"/>
        <v>0</v>
      </c>
      <c r="AN42" s="23">
        <f t="shared" si="25"/>
        <v>0</v>
      </c>
      <c r="AO42" s="23">
        <f t="shared" si="25"/>
        <v>0</v>
      </c>
      <c r="AP42" s="23">
        <f t="shared" si="25"/>
        <v>0</v>
      </c>
      <c r="AQ42" s="23">
        <f t="shared" si="25"/>
        <v>0</v>
      </c>
      <c r="AR42" s="4"/>
      <c r="AS42" s="227" t="s">
        <v>194</v>
      </c>
      <c r="AT42" s="227"/>
      <c r="AU42" s="186">
        <f>AW86</f>
        <v>0</v>
      </c>
      <c r="AV42" s="4"/>
      <c r="AW42" s="4"/>
      <c r="AX42" s="4"/>
      <c r="AY42" s="4"/>
      <c r="AZ42" s="4"/>
      <c r="BA42" s="4"/>
      <c r="BB42" s="4"/>
      <c r="BC42" s="4"/>
      <c r="BD42" s="4"/>
      <c r="BE42" s="4"/>
      <c r="BF42" s="4"/>
      <c r="BG42" s="4"/>
      <c r="BH42" s="4"/>
      <c r="BI42" s="4"/>
      <c r="BJ42" s="4"/>
      <c r="BK42" s="4"/>
      <c r="BL42" s="4"/>
      <c r="BM42" s="4"/>
      <c r="BN42" s="4"/>
      <c r="BO42" s="4"/>
      <c r="BP42" s="5"/>
      <c r="BQ42" s="121"/>
      <c r="BR42" s="121"/>
      <c r="BS42" s="121"/>
      <c r="BT42" s="121"/>
      <c r="BU42" s="121"/>
      <c r="BV42" s="121"/>
      <c r="BW42" s="121"/>
      <c r="BX42" s="121"/>
      <c r="BY42" s="121"/>
      <c r="BZ42" s="121"/>
    </row>
    <row r="43" spans="1:78" ht="50.1" customHeight="1">
      <c r="A43" s="4"/>
      <c r="B43" s="4"/>
      <c r="C43" s="9" t="s">
        <v>28</v>
      </c>
      <c r="D43" s="25" t="str">
        <f>IF(D47=0,"",D42/D47)</f>
        <v/>
      </c>
      <c r="E43" s="25" t="str">
        <f t="shared" ref="E43:P43" si="26">IF(E47=0,"",E42/E47)</f>
        <v/>
      </c>
      <c r="F43" s="25" t="str">
        <f t="shared" si="26"/>
        <v/>
      </c>
      <c r="G43" s="25" t="str">
        <f t="shared" si="26"/>
        <v/>
      </c>
      <c r="H43" s="25" t="str">
        <f t="shared" si="26"/>
        <v/>
      </c>
      <c r="I43" s="25" t="str">
        <f t="shared" si="26"/>
        <v/>
      </c>
      <c r="J43" s="25" t="str">
        <f t="shared" si="26"/>
        <v/>
      </c>
      <c r="K43" s="25" t="str">
        <f t="shared" si="26"/>
        <v/>
      </c>
      <c r="L43" s="25" t="str">
        <f t="shared" si="26"/>
        <v/>
      </c>
      <c r="M43" s="25" t="str">
        <f t="shared" si="26"/>
        <v/>
      </c>
      <c r="N43" s="25" t="str">
        <f t="shared" si="26"/>
        <v/>
      </c>
      <c r="O43" s="25" t="str">
        <f t="shared" si="26"/>
        <v/>
      </c>
      <c r="P43" s="25" t="str">
        <f t="shared" si="26"/>
        <v/>
      </c>
      <c r="Q43" s="25" t="str">
        <f t="shared" ref="Q43:AQ43" si="27">IF(Q47=0,"",Q42/Q47)</f>
        <v/>
      </c>
      <c r="R43" s="25" t="str">
        <f t="shared" si="27"/>
        <v/>
      </c>
      <c r="S43" s="25" t="str">
        <f t="shared" si="27"/>
        <v/>
      </c>
      <c r="T43" s="25" t="str">
        <f t="shared" si="27"/>
        <v/>
      </c>
      <c r="U43" s="25" t="str">
        <f t="shared" si="27"/>
        <v/>
      </c>
      <c r="V43" s="25" t="str">
        <f t="shared" si="27"/>
        <v/>
      </c>
      <c r="W43" s="25" t="str">
        <f t="shared" si="27"/>
        <v/>
      </c>
      <c r="X43" s="25" t="str">
        <f t="shared" si="27"/>
        <v/>
      </c>
      <c r="Y43" s="25" t="str">
        <f t="shared" si="27"/>
        <v/>
      </c>
      <c r="Z43" s="25" t="str">
        <f t="shared" si="27"/>
        <v/>
      </c>
      <c r="AA43" s="25" t="str">
        <f t="shared" si="27"/>
        <v/>
      </c>
      <c r="AB43" s="25" t="str">
        <f t="shared" si="27"/>
        <v/>
      </c>
      <c r="AC43" s="25" t="str">
        <f t="shared" si="27"/>
        <v/>
      </c>
      <c r="AD43" s="25" t="str">
        <f t="shared" si="27"/>
        <v/>
      </c>
      <c r="AE43" s="25" t="str">
        <f t="shared" si="27"/>
        <v/>
      </c>
      <c r="AF43" s="25" t="str">
        <f t="shared" si="27"/>
        <v/>
      </c>
      <c r="AG43" s="25" t="str">
        <f t="shared" si="27"/>
        <v/>
      </c>
      <c r="AH43" s="25" t="str">
        <f t="shared" si="27"/>
        <v/>
      </c>
      <c r="AI43" s="25" t="str">
        <f t="shared" si="27"/>
        <v/>
      </c>
      <c r="AJ43" s="25" t="str">
        <f t="shared" si="27"/>
        <v/>
      </c>
      <c r="AK43" s="25" t="str">
        <f t="shared" si="27"/>
        <v/>
      </c>
      <c r="AL43" s="25" t="str">
        <f t="shared" si="27"/>
        <v/>
      </c>
      <c r="AM43" s="25" t="str">
        <f t="shared" si="27"/>
        <v/>
      </c>
      <c r="AN43" s="25" t="str">
        <f t="shared" si="27"/>
        <v/>
      </c>
      <c r="AO43" s="25" t="str">
        <f t="shared" si="27"/>
        <v/>
      </c>
      <c r="AP43" s="25" t="str">
        <f t="shared" si="27"/>
        <v/>
      </c>
      <c r="AQ43" s="25" t="str">
        <f t="shared" si="27"/>
        <v/>
      </c>
      <c r="AR43" s="26"/>
      <c r="AS43" s="26"/>
      <c r="AT43" s="4"/>
      <c r="AU43" s="4"/>
      <c r="AV43" s="4"/>
      <c r="AW43" s="4"/>
      <c r="AX43" s="4"/>
      <c r="AY43" s="4"/>
      <c r="AZ43" s="4"/>
      <c r="BA43" s="4"/>
      <c r="BB43" s="4"/>
      <c r="BC43" s="4"/>
      <c r="BD43" s="4"/>
      <c r="BE43" s="4"/>
      <c r="BF43" s="4"/>
      <c r="BG43" s="4"/>
      <c r="BH43" s="4"/>
      <c r="BI43" s="4"/>
      <c r="BJ43" s="4"/>
      <c r="BK43" s="4"/>
      <c r="BL43" s="4"/>
      <c r="BM43" s="4"/>
      <c r="BN43" s="4"/>
      <c r="BO43" s="4"/>
      <c r="BP43" s="5"/>
      <c r="BQ43" s="121"/>
      <c r="BR43" s="121"/>
      <c r="BS43" s="121"/>
      <c r="BT43" s="121"/>
      <c r="BU43" s="121"/>
      <c r="BV43" s="121"/>
      <c r="BW43" s="121"/>
      <c r="BX43" s="121"/>
      <c r="BY43" s="121"/>
      <c r="BZ43" s="121"/>
    </row>
    <row r="44" spans="1:78" ht="18">
      <c r="A44" s="4"/>
      <c r="B44" s="4"/>
      <c r="C44" s="27"/>
      <c r="D44" s="276" t="s">
        <v>53</v>
      </c>
      <c r="E44" s="269"/>
      <c r="F44" s="269"/>
      <c r="G44" s="269"/>
      <c r="H44" s="269"/>
      <c r="I44" s="269"/>
      <c r="J44" s="269"/>
      <c r="K44" s="269"/>
      <c r="L44" s="269"/>
      <c r="M44" s="269"/>
      <c r="N44" s="225"/>
      <c r="O44" s="225"/>
      <c r="P44" s="225"/>
      <c r="Q44" s="225"/>
      <c r="R44" s="226"/>
      <c r="S44" s="270" t="s">
        <v>54</v>
      </c>
      <c r="T44" s="225"/>
      <c r="U44" s="225"/>
      <c r="V44" s="225"/>
      <c r="W44" s="225"/>
      <c r="X44" s="225"/>
      <c r="Y44" s="225"/>
      <c r="Z44" s="225"/>
      <c r="AA44" s="225"/>
      <c r="AB44" s="226"/>
      <c r="AC44" s="224" t="s">
        <v>55</v>
      </c>
      <c r="AD44" s="225"/>
      <c r="AE44" s="225"/>
      <c r="AF44" s="225"/>
      <c r="AG44" s="225"/>
      <c r="AH44" s="225"/>
      <c r="AI44" s="225"/>
      <c r="AJ44" s="225"/>
      <c r="AK44" s="225"/>
      <c r="AL44" s="226"/>
      <c r="AM44" s="239" t="s">
        <v>56</v>
      </c>
      <c r="AN44" s="239"/>
      <c r="AO44" s="239"/>
      <c r="AP44" s="239"/>
      <c r="AQ44" s="239"/>
      <c r="AR44" s="234" t="s">
        <v>213</v>
      </c>
      <c r="AS44" s="235"/>
      <c r="AT44" s="235"/>
      <c r="AU44" s="235"/>
      <c r="AV44" s="4"/>
      <c r="AW44" s="4"/>
      <c r="AX44" s="4"/>
      <c r="AY44" s="4"/>
      <c r="AZ44" s="4"/>
      <c r="BA44" s="4"/>
      <c r="BB44" s="4"/>
      <c r="BC44" s="4"/>
      <c r="BD44" s="4"/>
      <c r="BE44" s="4"/>
      <c r="BF44" s="4"/>
      <c r="BG44" s="4"/>
      <c r="BH44" s="4"/>
      <c r="BI44" s="4"/>
      <c r="BJ44" s="4"/>
      <c r="BK44" s="4"/>
      <c r="BL44" s="4"/>
      <c r="BM44" s="4"/>
      <c r="BN44" s="4"/>
      <c r="BO44" s="4"/>
      <c r="BP44" s="5"/>
      <c r="BQ44" s="121"/>
      <c r="BR44" s="121"/>
      <c r="BS44" s="121"/>
      <c r="BT44" s="121"/>
      <c r="BU44" s="121"/>
      <c r="BV44" s="121"/>
      <c r="BW44" s="121"/>
      <c r="BX44" s="121"/>
      <c r="BY44" s="121"/>
      <c r="BZ44" s="121"/>
    </row>
    <row r="45" spans="1:78" ht="57" customHeight="1">
      <c r="A45" s="4"/>
      <c r="B45" s="4"/>
      <c r="C45" s="151" t="s">
        <v>29</v>
      </c>
      <c r="D45" s="273" t="e">
        <f>AVERAGE(D43:R43)</f>
        <v>#DIV/0!</v>
      </c>
      <c r="E45" s="274"/>
      <c r="F45" s="274"/>
      <c r="G45" s="274"/>
      <c r="H45" s="274"/>
      <c r="I45" s="274"/>
      <c r="J45" s="274"/>
      <c r="K45" s="274"/>
      <c r="L45" s="274"/>
      <c r="M45" s="274"/>
      <c r="N45" s="274"/>
      <c r="O45" s="274"/>
      <c r="P45" s="274"/>
      <c r="Q45" s="274"/>
      <c r="R45" s="275"/>
      <c r="S45" s="277" t="e">
        <f>AVERAGE(S43:AB43)</f>
        <v>#DIV/0!</v>
      </c>
      <c r="T45" s="274"/>
      <c r="U45" s="274"/>
      <c r="V45" s="274"/>
      <c r="W45" s="274"/>
      <c r="X45" s="274"/>
      <c r="Y45" s="274"/>
      <c r="Z45" s="274"/>
      <c r="AA45" s="274"/>
      <c r="AB45" s="275"/>
      <c r="AC45" s="240" t="e">
        <f>AVERAGE(AC43:AL43)</f>
        <v>#DIV/0!</v>
      </c>
      <c r="AD45" s="241"/>
      <c r="AE45" s="241"/>
      <c r="AF45" s="241"/>
      <c r="AG45" s="241"/>
      <c r="AH45" s="241"/>
      <c r="AI45" s="241"/>
      <c r="AJ45" s="241"/>
      <c r="AK45" s="241"/>
      <c r="AL45" s="241"/>
      <c r="AM45" s="271" t="e">
        <f>AVERAGE(AM43:AQ43)</f>
        <v>#DIV/0!</v>
      </c>
      <c r="AN45" s="271"/>
      <c r="AO45" s="271"/>
      <c r="AP45" s="271"/>
      <c r="AQ45" s="271"/>
      <c r="AR45" s="236" t="e">
        <f>AVERAGE(D43:AQ43)</f>
        <v>#DIV/0!</v>
      </c>
      <c r="AS45" s="237"/>
      <c r="AT45" s="237"/>
      <c r="AU45" s="238"/>
      <c r="AV45" s="4"/>
      <c r="AW45" s="4"/>
      <c r="AX45" s="4"/>
      <c r="AY45" s="4"/>
      <c r="AZ45" s="4"/>
      <c r="BA45" s="4"/>
      <c r="BB45" s="4"/>
      <c r="BC45" s="4"/>
      <c r="BD45" s="4"/>
      <c r="BE45" s="4"/>
      <c r="BF45" s="4"/>
      <c r="BG45" s="4"/>
      <c r="BH45" s="4"/>
      <c r="BI45" s="4"/>
      <c r="BJ45" s="4"/>
      <c r="BK45" s="4"/>
      <c r="BL45" s="4"/>
      <c r="BM45" s="4"/>
      <c r="BN45" s="4"/>
      <c r="BO45" s="4"/>
      <c r="BP45" s="5"/>
      <c r="BQ45" s="121"/>
      <c r="BR45" s="121"/>
      <c r="BS45" s="121"/>
      <c r="BT45" s="121"/>
      <c r="BU45" s="121"/>
      <c r="BV45" s="121"/>
      <c r="BW45" s="121"/>
      <c r="BX45" s="121"/>
      <c r="BY45" s="121"/>
      <c r="BZ45" s="121"/>
    </row>
    <row r="46" spans="1:78" ht="57" hidden="1" customHeight="1">
      <c r="C46" s="1" t="s">
        <v>30</v>
      </c>
      <c r="D46" s="1">
        <f>(COUNTIF(D6:D40,"A"))</f>
        <v>0</v>
      </c>
      <c r="E46" s="1">
        <f t="shared" ref="E46:P46" si="28">(COUNTIF(E6:E40,"A"))</f>
        <v>0</v>
      </c>
      <c r="F46" s="1">
        <f t="shared" si="28"/>
        <v>0</v>
      </c>
      <c r="G46" s="1">
        <f t="shared" si="28"/>
        <v>0</v>
      </c>
      <c r="H46" s="1">
        <f t="shared" si="28"/>
        <v>0</v>
      </c>
      <c r="I46" s="1">
        <f t="shared" si="28"/>
        <v>0</v>
      </c>
      <c r="J46" s="1">
        <f t="shared" si="28"/>
        <v>0</v>
      </c>
      <c r="K46" s="1">
        <f t="shared" si="28"/>
        <v>0</v>
      </c>
      <c r="L46" s="1">
        <f t="shared" si="28"/>
        <v>0</v>
      </c>
      <c r="M46" s="1">
        <f t="shared" si="28"/>
        <v>0</v>
      </c>
      <c r="N46" s="1">
        <f t="shared" si="28"/>
        <v>0</v>
      </c>
      <c r="O46" s="1">
        <f t="shared" si="28"/>
        <v>0</v>
      </c>
      <c r="P46" s="1">
        <f t="shared" si="28"/>
        <v>0</v>
      </c>
      <c r="Q46" s="1">
        <f t="shared" ref="Q46:AQ46" si="29">(COUNTIF(Q6:Q40,"A"))</f>
        <v>0</v>
      </c>
      <c r="R46" s="1">
        <f t="shared" si="29"/>
        <v>0</v>
      </c>
      <c r="S46" s="1">
        <f t="shared" si="29"/>
        <v>0</v>
      </c>
      <c r="T46" s="1">
        <f t="shared" si="29"/>
        <v>0</v>
      </c>
      <c r="U46" s="1">
        <f t="shared" si="29"/>
        <v>0</v>
      </c>
      <c r="V46" s="1">
        <f t="shared" si="29"/>
        <v>0</v>
      </c>
      <c r="W46" s="1">
        <f t="shared" si="29"/>
        <v>0</v>
      </c>
      <c r="X46" s="1">
        <f t="shared" si="29"/>
        <v>0</v>
      </c>
      <c r="Y46" s="1">
        <f t="shared" si="29"/>
        <v>0</v>
      </c>
      <c r="Z46" s="1">
        <f t="shared" si="29"/>
        <v>0</v>
      </c>
      <c r="AA46" s="1">
        <f t="shared" si="29"/>
        <v>0</v>
      </c>
      <c r="AB46" s="1">
        <f t="shared" si="29"/>
        <v>0</v>
      </c>
      <c r="AC46" s="1">
        <f t="shared" si="29"/>
        <v>0</v>
      </c>
      <c r="AD46" s="1">
        <f t="shared" si="29"/>
        <v>0</v>
      </c>
      <c r="AE46" s="1">
        <f t="shared" si="29"/>
        <v>0</v>
      </c>
      <c r="AF46" s="1">
        <f t="shared" si="29"/>
        <v>0</v>
      </c>
      <c r="AG46" s="1">
        <f t="shared" si="29"/>
        <v>0</v>
      </c>
      <c r="AH46" s="1">
        <f t="shared" si="29"/>
        <v>0</v>
      </c>
      <c r="AI46" s="1">
        <f t="shared" si="29"/>
        <v>0</v>
      </c>
      <c r="AJ46" s="1">
        <f t="shared" si="29"/>
        <v>0</v>
      </c>
      <c r="AK46" s="1">
        <f t="shared" si="29"/>
        <v>0</v>
      </c>
      <c r="AL46" s="1">
        <f t="shared" si="29"/>
        <v>0</v>
      </c>
      <c r="AM46" s="1">
        <f t="shared" si="29"/>
        <v>0</v>
      </c>
      <c r="AN46" s="1">
        <f t="shared" si="29"/>
        <v>0</v>
      </c>
      <c r="AO46" s="1">
        <f t="shared" si="29"/>
        <v>0</v>
      </c>
      <c r="AP46" s="1">
        <f t="shared" si="29"/>
        <v>0</v>
      </c>
      <c r="AQ46" s="1">
        <f t="shared" si="29"/>
        <v>0</v>
      </c>
      <c r="AV46" s="222" t="s">
        <v>191</v>
      </c>
      <c r="AW46" s="223"/>
      <c r="AX46" s="223"/>
      <c r="AY46" s="223"/>
      <c r="AZ46" s="223"/>
      <c r="BP46" s="4"/>
      <c r="BQ46" s="121"/>
      <c r="BR46" s="121"/>
      <c r="BS46" s="121"/>
      <c r="BT46" s="121"/>
      <c r="BU46" s="121"/>
      <c r="BV46" s="121"/>
      <c r="BW46" s="121"/>
      <c r="BX46" s="121"/>
      <c r="BY46" s="121"/>
      <c r="BZ46" s="121"/>
    </row>
    <row r="47" spans="1:78" ht="57" hidden="1" customHeight="1">
      <c r="C47" s="1" t="s">
        <v>31</v>
      </c>
      <c r="D47" s="1">
        <f t="shared" ref="D47:P47" si="30">D41+D42</f>
        <v>0</v>
      </c>
      <c r="E47" s="1">
        <f t="shared" si="30"/>
        <v>0</v>
      </c>
      <c r="F47" s="1">
        <f t="shared" si="30"/>
        <v>0</v>
      </c>
      <c r="G47" s="1">
        <f t="shared" si="30"/>
        <v>0</v>
      </c>
      <c r="H47" s="1">
        <f t="shared" si="30"/>
        <v>0</v>
      </c>
      <c r="I47" s="1">
        <f t="shared" si="30"/>
        <v>0</v>
      </c>
      <c r="J47" s="1">
        <f t="shared" si="30"/>
        <v>0</v>
      </c>
      <c r="K47" s="1">
        <f t="shared" si="30"/>
        <v>0</v>
      </c>
      <c r="L47" s="1">
        <f t="shared" si="30"/>
        <v>0</v>
      </c>
      <c r="M47" s="1">
        <f t="shared" si="30"/>
        <v>0</v>
      </c>
      <c r="N47" s="1">
        <f t="shared" si="30"/>
        <v>0</v>
      </c>
      <c r="O47" s="1">
        <f t="shared" si="30"/>
        <v>0</v>
      </c>
      <c r="P47" s="1">
        <f t="shared" si="30"/>
        <v>0</v>
      </c>
      <c r="Q47" s="1">
        <f t="shared" ref="Q47:AQ47" si="31">Q41+Q42</f>
        <v>0</v>
      </c>
      <c r="R47" s="1">
        <f t="shared" si="31"/>
        <v>0</v>
      </c>
      <c r="S47" s="1">
        <f t="shared" si="31"/>
        <v>0</v>
      </c>
      <c r="T47" s="1">
        <f t="shared" si="31"/>
        <v>0</v>
      </c>
      <c r="U47" s="1">
        <f t="shared" si="31"/>
        <v>0</v>
      </c>
      <c r="V47" s="1">
        <f t="shared" si="31"/>
        <v>0</v>
      </c>
      <c r="W47" s="1">
        <f t="shared" si="31"/>
        <v>0</v>
      </c>
      <c r="X47" s="1">
        <f t="shared" si="31"/>
        <v>0</v>
      </c>
      <c r="Y47" s="1">
        <f t="shared" si="31"/>
        <v>0</v>
      </c>
      <c r="Z47" s="1">
        <f t="shared" si="31"/>
        <v>0</v>
      </c>
      <c r="AA47" s="1">
        <f t="shared" si="31"/>
        <v>0</v>
      </c>
      <c r="AB47" s="1">
        <f t="shared" si="31"/>
        <v>0</v>
      </c>
      <c r="AC47" s="1">
        <f t="shared" si="31"/>
        <v>0</v>
      </c>
      <c r="AD47" s="1">
        <f t="shared" si="31"/>
        <v>0</v>
      </c>
      <c r="AE47" s="1">
        <f t="shared" si="31"/>
        <v>0</v>
      </c>
      <c r="AF47" s="1">
        <f t="shared" si="31"/>
        <v>0</v>
      </c>
      <c r="AG47" s="1">
        <f t="shared" si="31"/>
        <v>0</v>
      </c>
      <c r="AH47" s="1">
        <f t="shared" si="31"/>
        <v>0</v>
      </c>
      <c r="AI47" s="1">
        <f t="shared" si="31"/>
        <v>0</v>
      </c>
      <c r="AJ47" s="1">
        <f t="shared" si="31"/>
        <v>0</v>
      </c>
      <c r="AK47" s="1">
        <f t="shared" si="31"/>
        <v>0</v>
      </c>
      <c r="AL47" s="1">
        <f t="shared" si="31"/>
        <v>0</v>
      </c>
      <c r="AM47" s="1">
        <f t="shared" si="31"/>
        <v>0</v>
      </c>
      <c r="AN47" s="1">
        <f t="shared" si="31"/>
        <v>0</v>
      </c>
      <c r="AO47" s="1">
        <f t="shared" si="31"/>
        <v>0</v>
      </c>
      <c r="AP47" s="1">
        <f t="shared" si="31"/>
        <v>0</v>
      </c>
      <c r="AQ47" s="1">
        <f t="shared" si="31"/>
        <v>0</v>
      </c>
      <c r="AV47" s="117"/>
      <c r="AW47" s="222" t="s">
        <v>192</v>
      </c>
      <c r="AX47" s="223"/>
      <c r="AY47" s="223"/>
      <c r="AZ47" s="223"/>
      <c r="BA47" s="223"/>
      <c r="BB47" s="116"/>
      <c r="BC47" s="116"/>
      <c r="BD47" s="29"/>
      <c r="BE47" s="118"/>
      <c r="BF47" s="29"/>
      <c r="BG47" s="29"/>
      <c r="BH47" s="29"/>
      <c r="BI47" s="29"/>
      <c r="BJ47" s="29"/>
      <c r="BK47" s="29"/>
      <c r="BL47" s="29"/>
      <c r="BM47" s="29"/>
      <c r="BP47" s="4"/>
      <c r="BQ47" s="121"/>
      <c r="BR47" s="121"/>
      <c r="BS47" s="121"/>
      <c r="BT47" s="121"/>
      <c r="BU47" s="121"/>
      <c r="BV47" s="121"/>
      <c r="BW47" s="121"/>
      <c r="BX47" s="121"/>
      <c r="BY47" s="121"/>
      <c r="BZ47" s="121"/>
    </row>
    <row r="48" spans="1:78" ht="57" hidden="1" customHeight="1">
      <c r="C48" s="30" t="s">
        <v>32</v>
      </c>
      <c r="D48" s="13" t="str">
        <f>IF(D43="","",IF(D43&gt;80%,1,""))</f>
        <v/>
      </c>
      <c r="E48" s="13" t="str">
        <f t="shared" ref="E48:AQ48" si="32">IF(E43="","",IF(E43&gt;80%,1,""))</f>
        <v/>
      </c>
      <c r="F48" s="13" t="str">
        <f t="shared" si="32"/>
        <v/>
      </c>
      <c r="G48" s="13" t="str">
        <f t="shared" si="32"/>
        <v/>
      </c>
      <c r="H48" s="13" t="str">
        <f t="shared" si="32"/>
        <v/>
      </c>
      <c r="I48" s="13" t="str">
        <f t="shared" si="32"/>
        <v/>
      </c>
      <c r="J48" s="13" t="str">
        <f t="shared" si="32"/>
        <v/>
      </c>
      <c r="K48" s="13" t="str">
        <f t="shared" si="32"/>
        <v/>
      </c>
      <c r="L48" s="13" t="str">
        <f t="shared" si="32"/>
        <v/>
      </c>
      <c r="M48" s="13" t="str">
        <f t="shared" si="32"/>
        <v/>
      </c>
      <c r="N48" s="13" t="str">
        <f t="shared" si="32"/>
        <v/>
      </c>
      <c r="O48" s="13" t="str">
        <f t="shared" si="32"/>
        <v/>
      </c>
      <c r="P48" s="13" t="str">
        <f t="shared" si="32"/>
        <v/>
      </c>
      <c r="Q48" s="13" t="str">
        <f t="shared" si="32"/>
        <v/>
      </c>
      <c r="R48" s="13" t="str">
        <f t="shared" si="32"/>
        <v/>
      </c>
      <c r="S48" s="13" t="str">
        <f t="shared" si="32"/>
        <v/>
      </c>
      <c r="T48" s="13" t="str">
        <f t="shared" si="32"/>
        <v/>
      </c>
      <c r="U48" s="13" t="str">
        <f t="shared" si="32"/>
        <v/>
      </c>
      <c r="V48" s="13" t="str">
        <f t="shared" si="32"/>
        <v/>
      </c>
      <c r="W48" s="13" t="str">
        <f t="shared" si="32"/>
        <v/>
      </c>
      <c r="X48" s="13" t="str">
        <f t="shared" si="32"/>
        <v/>
      </c>
      <c r="Y48" s="13" t="str">
        <f t="shared" si="32"/>
        <v/>
      </c>
      <c r="Z48" s="13" t="str">
        <f t="shared" si="32"/>
        <v/>
      </c>
      <c r="AA48" s="13" t="str">
        <f t="shared" si="32"/>
        <v/>
      </c>
      <c r="AB48" s="13" t="str">
        <f t="shared" si="32"/>
        <v/>
      </c>
      <c r="AC48" s="13" t="str">
        <f t="shared" si="32"/>
        <v/>
      </c>
      <c r="AD48" s="13" t="str">
        <f t="shared" si="32"/>
        <v/>
      </c>
      <c r="AE48" s="13" t="str">
        <f t="shared" si="32"/>
        <v/>
      </c>
      <c r="AF48" s="13" t="str">
        <f t="shared" si="32"/>
        <v/>
      </c>
      <c r="AG48" s="13" t="str">
        <f t="shared" si="32"/>
        <v/>
      </c>
      <c r="AH48" s="13" t="str">
        <f t="shared" si="32"/>
        <v/>
      </c>
      <c r="AI48" s="13" t="str">
        <f t="shared" si="32"/>
        <v/>
      </c>
      <c r="AJ48" s="13" t="str">
        <f t="shared" si="32"/>
        <v/>
      </c>
      <c r="AK48" s="13" t="str">
        <f t="shared" si="32"/>
        <v/>
      </c>
      <c r="AL48" s="13" t="str">
        <f t="shared" si="32"/>
        <v/>
      </c>
      <c r="AM48" s="13" t="str">
        <f t="shared" si="32"/>
        <v/>
      </c>
      <c r="AN48" s="13" t="str">
        <f t="shared" si="32"/>
        <v/>
      </c>
      <c r="AO48" s="13" t="str">
        <f t="shared" si="32"/>
        <v/>
      </c>
      <c r="AP48" s="13" t="str">
        <f t="shared" si="32"/>
        <v/>
      </c>
      <c r="AQ48" s="13" t="str">
        <f t="shared" si="32"/>
        <v/>
      </c>
      <c r="AR48" s="37"/>
      <c r="AS48" s="37"/>
      <c r="AT48" s="37"/>
      <c r="AV48" s="31">
        <f>2/3*SUM(D48:AQ48)</f>
        <v>0</v>
      </c>
      <c r="AW48" s="13">
        <f>SUM(D48:AQ48)</f>
        <v>0</v>
      </c>
      <c r="AY48" s="119"/>
      <c r="AZ48" s="119"/>
      <c r="BA48" s="119"/>
      <c r="BB48" s="119"/>
      <c r="BC48" s="119"/>
      <c r="BD48" s="32"/>
      <c r="BE48" s="32"/>
      <c r="BF48" s="32"/>
      <c r="BG48" s="32"/>
      <c r="BH48" s="32"/>
      <c r="BI48" s="32"/>
      <c r="BJ48" s="32"/>
      <c r="BK48" s="32"/>
      <c r="BL48" s="32"/>
      <c r="BM48" s="32"/>
      <c r="BP48" s="4"/>
      <c r="BQ48" s="121"/>
      <c r="BR48" s="121"/>
      <c r="BS48" s="121"/>
      <c r="BT48" s="121"/>
      <c r="BU48" s="121"/>
      <c r="BV48" s="121"/>
      <c r="BW48" s="121"/>
      <c r="BX48" s="121"/>
      <c r="BY48" s="121"/>
      <c r="BZ48" s="121"/>
    </row>
    <row r="49" spans="1:78" ht="57" hidden="1" customHeight="1">
      <c r="AY49" s="32"/>
      <c r="AZ49" s="32"/>
      <c r="BA49" s="32"/>
      <c r="BB49" s="32"/>
      <c r="BC49" s="32"/>
      <c r="BD49" s="32"/>
      <c r="BE49" s="32"/>
      <c r="BF49" s="32"/>
      <c r="BG49" s="32"/>
      <c r="BH49" s="32"/>
      <c r="BI49" s="32"/>
      <c r="BJ49" s="32"/>
      <c r="BK49" s="32"/>
      <c r="BL49" s="32"/>
      <c r="BM49" s="32"/>
      <c r="BP49" s="4"/>
      <c r="BQ49" s="121"/>
      <c r="BR49" s="121"/>
      <c r="BS49" s="121"/>
      <c r="BT49" s="121"/>
      <c r="BU49" s="121"/>
      <c r="BV49" s="121"/>
      <c r="BW49" s="121"/>
      <c r="BX49" s="121"/>
      <c r="BY49" s="121"/>
      <c r="BZ49" s="121"/>
    </row>
    <row r="50" spans="1:78" ht="57" hidden="1" customHeight="1">
      <c r="B50" s="1" t="s">
        <v>33</v>
      </c>
      <c r="C50" s="1" t="s">
        <v>34</v>
      </c>
      <c r="AR50" s="1" t="s">
        <v>195</v>
      </c>
      <c r="AS50" s="1" t="s">
        <v>196</v>
      </c>
      <c r="AT50" s="1" t="s">
        <v>197</v>
      </c>
      <c r="AU50" s="187" t="s">
        <v>198</v>
      </c>
      <c r="AY50" s="28"/>
      <c r="AZ50" s="28"/>
      <c r="BA50" s="28"/>
      <c r="BB50" s="28"/>
      <c r="BC50" s="28"/>
      <c r="BD50" s="28"/>
      <c r="BE50" s="33"/>
      <c r="BF50" s="32"/>
      <c r="BG50" s="32"/>
      <c r="BH50" s="32"/>
      <c r="BI50" s="32"/>
      <c r="BJ50" s="32"/>
      <c r="BK50" s="32"/>
      <c r="BL50" s="32"/>
      <c r="BM50" s="32"/>
      <c r="BP50" s="4"/>
      <c r="BQ50" s="121"/>
      <c r="BR50" s="121"/>
      <c r="BS50" s="121"/>
      <c r="BT50" s="121"/>
      <c r="BU50" s="121"/>
      <c r="BV50" s="121"/>
      <c r="BW50" s="121"/>
      <c r="BX50" s="121"/>
      <c r="BY50" s="121"/>
      <c r="BZ50" s="121"/>
    </row>
    <row r="51" spans="1:78" ht="57" hidden="1" customHeight="1">
      <c r="A51" s="180">
        <f t="shared" ref="A51:A85" si="33">A6</f>
        <v>1</v>
      </c>
      <c r="B51" s="272" t="str">
        <f t="shared" ref="B51:B85" si="34">IF(B6="","",B6)</f>
        <v/>
      </c>
      <c r="C51" s="272"/>
      <c r="D51" s="34" t="str">
        <f>IF(D$48="","",D6)</f>
        <v/>
      </c>
      <c r="E51" s="34" t="str">
        <f t="shared" ref="E51:AQ51" si="35">IF(E$48="","",E6)</f>
        <v/>
      </c>
      <c r="F51" s="34" t="str">
        <f t="shared" si="35"/>
        <v/>
      </c>
      <c r="G51" s="34" t="str">
        <f t="shared" si="35"/>
        <v/>
      </c>
      <c r="H51" s="34" t="str">
        <f t="shared" si="35"/>
        <v/>
      </c>
      <c r="I51" s="34" t="str">
        <f t="shared" si="35"/>
        <v/>
      </c>
      <c r="J51" s="34" t="str">
        <f t="shared" si="35"/>
        <v/>
      </c>
      <c r="K51" s="34" t="str">
        <f t="shared" si="35"/>
        <v/>
      </c>
      <c r="L51" s="34" t="str">
        <f t="shared" si="35"/>
        <v/>
      </c>
      <c r="M51" s="34" t="str">
        <f t="shared" si="35"/>
        <v/>
      </c>
      <c r="N51" s="34" t="str">
        <f t="shared" si="35"/>
        <v/>
      </c>
      <c r="O51" s="34" t="str">
        <f t="shared" si="35"/>
        <v/>
      </c>
      <c r="P51" s="34" t="str">
        <f t="shared" si="35"/>
        <v/>
      </c>
      <c r="Q51" s="34" t="str">
        <f t="shared" si="35"/>
        <v/>
      </c>
      <c r="R51" s="34" t="str">
        <f t="shared" si="35"/>
        <v/>
      </c>
      <c r="S51" s="34" t="str">
        <f t="shared" si="35"/>
        <v/>
      </c>
      <c r="T51" s="34" t="str">
        <f t="shared" si="35"/>
        <v/>
      </c>
      <c r="U51" s="34" t="str">
        <f t="shared" si="35"/>
        <v/>
      </c>
      <c r="V51" s="34" t="str">
        <f t="shared" si="35"/>
        <v/>
      </c>
      <c r="W51" s="34" t="str">
        <f t="shared" si="35"/>
        <v/>
      </c>
      <c r="X51" s="34" t="str">
        <f t="shared" si="35"/>
        <v/>
      </c>
      <c r="Y51" s="34" t="str">
        <f t="shared" si="35"/>
        <v/>
      </c>
      <c r="Z51" s="34" t="str">
        <f t="shared" si="35"/>
        <v/>
      </c>
      <c r="AA51" s="34" t="str">
        <f t="shared" si="35"/>
        <v/>
      </c>
      <c r="AB51" s="34" t="str">
        <f t="shared" si="35"/>
        <v/>
      </c>
      <c r="AC51" s="34" t="str">
        <f t="shared" si="35"/>
        <v/>
      </c>
      <c r="AD51" s="34" t="str">
        <f t="shared" si="35"/>
        <v/>
      </c>
      <c r="AE51" s="34" t="str">
        <f t="shared" si="35"/>
        <v/>
      </c>
      <c r="AF51" s="34" t="str">
        <f t="shared" si="35"/>
        <v/>
      </c>
      <c r="AG51" s="34" t="str">
        <f t="shared" si="35"/>
        <v/>
      </c>
      <c r="AH51" s="34" t="str">
        <f t="shared" si="35"/>
        <v/>
      </c>
      <c r="AI51" s="34" t="str">
        <f t="shared" si="35"/>
        <v/>
      </c>
      <c r="AJ51" s="34" t="str">
        <f t="shared" si="35"/>
        <v/>
      </c>
      <c r="AK51" s="34" t="str">
        <f t="shared" si="35"/>
        <v/>
      </c>
      <c r="AL51" s="34" t="str">
        <f t="shared" si="35"/>
        <v/>
      </c>
      <c r="AM51" s="34" t="str">
        <f t="shared" si="35"/>
        <v/>
      </c>
      <c r="AN51" s="34" t="str">
        <f t="shared" si="35"/>
        <v/>
      </c>
      <c r="AO51" s="34" t="str">
        <f t="shared" si="35"/>
        <v/>
      </c>
      <c r="AP51" s="34" t="str">
        <f t="shared" si="35"/>
        <v/>
      </c>
      <c r="AQ51" s="34" t="str">
        <f t="shared" si="35"/>
        <v/>
      </c>
      <c r="AR51" s="32">
        <f>COUNTIF(D51:AQ51,"A")</f>
        <v>0</v>
      </c>
      <c r="AS51" s="32">
        <f>COUNTIF(D51:AQ51,1)</f>
        <v>0</v>
      </c>
      <c r="AT51" s="32">
        <f>COUNTIF(D51:AQ51,0)</f>
        <v>0</v>
      </c>
      <c r="AU51" s="193">
        <f>1/3*(AS51+AT51)</f>
        <v>0</v>
      </c>
      <c r="AV51" s="35">
        <f t="shared" ref="AV51:AV85" si="36">SUM(D51:AQ51)</f>
        <v>0</v>
      </c>
      <c r="AW51" s="34" t="str">
        <f>IF(B51="","",IF(AT51&gt;AU51,"OUI","Non"))</f>
        <v/>
      </c>
      <c r="AY51" s="32"/>
      <c r="AZ51" s="32"/>
      <c r="BA51" s="32"/>
      <c r="BB51" s="32"/>
      <c r="BC51" s="32"/>
      <c r="BD51" s="32"/>
      <c r="BE51" s="32"/>
      <c r="BF51" s="32"/>
      <c r="BG51" s="32"/>
      <c r="BH51" s="32"/>
      <c r="BI51" s="32"/>
      <c r="BJ51" s="32"/>
      <c r="BK51" s="32"/>
      <c r="BL51" s="32"/>
      <c r="BM51" s="32"/>
      <c r="BP51" s="4"/>
      <c r="BQ51" s="121"/>
      <c r="BR51" s="121"/>
      <c r="BS51" s="121"/>
      <c r="BT51" s="121"/>
      <c r="BU51" s="121"/>
      <c r="BV51" s="121"/>
      <c r="BW51" s="121"/>
      <c r="BX51" s="121"/>
      <c r="BY51" s="121"/>
      <c r="BZ51" s="121"/>
    </row>
    <row r="52" spans="1:78" ht="57" hidden="1" customHeight="1">
      <c r="A52" s="180">
        <f t="shared" si="33"/>
        <v>2</v>
      </c>
      <c r="B52" s="272" t="str">
        <f t="shared" si="34"/>
        <v/>
      </c>
      <c r="C52" s="272"/>
      <c r="D52" s="34" t="str">
        <f t="shared" ref="D52:AQ52" si="37">IF(D$48="","",D7)</f>
        <v/>
      </c>
      <c r="E52" s="34" t="str">
        <f t="shared" si="37"/>
        <v/>
      </c>
      <c r="F52" s="34" t="str">
        <f t="shared" si="37"/>
        <v/>
      </c>
      <c r="G52" s="34" t="str">
        <f t="shared" si="37"/>
        <v/>
      </c>
      <c r="H52" s="34" t="str">
        <f t="shared" si="37"/>
        <v/>
      </c>
      <c r="I52" s="34" t="str">
        <f t="shared" si="37"/>
        <v/>
      </c>
      <c r="J52" s="34" t="str">
        <f t="shared" si="37"/>
        <v/>
      </c>
      <c r="K52" s="34" t="str">
        <f t="shared" si="37"/>
        <v/>
      </c>
      <c r="L52" s="34" t="str">
        <f t="shared" si="37"/>
        <v/>
      </c>
      <c r="M52" s="34" t="str">
        <f t="shared" si="37"/>
        <v/>
      </c>
      <c r="N52" s="34" t="str">
        <f t="shared" si="37"/>
        <v/>
      </c>
      <c r="O52" s="34" t="str">
        <f t="shared" si="37"/>
        <v/>
      </c>
      <c r="P52" s="34" t="str">
        <f t="shared" si="37"/>
        <v/>
      </c>
      <c r="Q52" s="34" t="str">
        <f t="shared" si="37"/>
        <v/>
      </c>
      <c r="R52" s="34" t="str">
        <f t="shared" si="37"/>
        <v/>
      </c>
      <c r="S52" s="34" t="str">
        <f t="shared" si="37"/>
        <v/>
      </c>
      <c r="T52" s="34" t="str">
        <f t="shared" si="37"/>
        <v/>
      </c>
      <c r="U52" s="34" t="str">
        <f t="shared" si="37"/>
        <v/>
      </c>
      <c r="V52" s="34" t="str">
        <f t="shared" si="37"/>
        <v/>
      </c>
      <c r="W52" s="34" t="str">
        <f t="shared" si="37"/>
        <v/>
      </c>
      <c r="X52" s="34" t="str">
        <f t="shared" si="37"/>
        <v/>
      </c>
      <c r="Y52" s="34" t="str">
        <f t="shared" si="37"/>
        <v/>
      </c>
      <c r="Z52" s="34" t="str">
        <f t="shared" si="37"/>
        <v/>
      </c>
      <c r="AA52" s="34" t="str">
        <f t="shared" si="37"/>
        <v/>
      </c>
      <c r="AB52" s="34" t="str">
        <f t="shared" si="37"/>
        <v/>
      </c>
      <c r="AC52" s="34" t="str">
        <f t="shared" si="37"/>
        <v/>
      </c>
      <c r="AD52" s="34" t="str">
        <f t="shared" si="37"/>
        <v/>
      </c>
      <c r="AE52" s="34" t="str">
        <f t="shared" si="37"/>
        <v/>
      </c>
      <c r="AF52" s="34" t="str">
        <f t="shared" si="37"/>
        <v/>
      </c>
      <c r="AG52" s="34" t="str">
        <f t="shared" si="37"/>
        <v/>
      </c>
      <c r="AH52" s="34" t="str">
        <f t="shared" si="37"/>
        <v/>
      </c>
      <c r="AI52" s="34" t="str">
        <f t="shared" si="37"/>
        <v/>
      </c>
      <c r="AJ52" s="34" t="str">
        <f t="shared" si="37"/>
        <v/>
      </c>
      <c r="AK52" s="34" t="str">
        <f t="shared" si="37"/>
        <v/>
      </c>
      <c r="AL52" s="34" t="str">
        <f t="shared" si="37"/>
        <v/>
      </c>
      <c r="AM52" s="34" t="str">
        <f t="shared" si="37"/>
        <v/>
      </c>
      <c r="AN52" s="34" t="str">
        <f t="shared" si="37"/>
        <v/>
      </c>
      <c r="AO52" s="34" t="str">
        <f t="shared" si="37"/>
        <v/>
      </c>
      <c r="AP52" s="34" t="str">
        <f t="shared" si="37"/>
        <v/>
      </c>
      <c r="AQ52" s="34" t="str">
        <f t="shared" si="37"/>
        <v/>
      </c>
      <c r="AR52" s="32">
        <f t="shared" ref="AR52:AR85" si="38">COUNTIF(D52:AQ52,"A")</f>
        <v>0</v>
      </c>
      <c r="AS52" s="32">
        <f t="shared" ref="AS52:AS85" si="39">COUNTIF(D52:AQ52,1)</f>
        <v>0</v>
      </c>
      <c r="AT52" s="32">
        <f t="shared" ref="AT52:AT85" si="40">COUNTIF(D52:AQ52,0)</f>
        <v>0</v>
      </c>
      <c r="AU52" s="193">
        <f t="shared" ref="AU52:AU85" si="41">1/3*(AS52+AT52)</f>
        <v>0</v>
      </c>
      <c r="AV52" s="35">
        <f t="shared" si="36"/>
        <v>0</v>
      </c>
      <c r="AW52" s="34" t="str">
        <f t="shared" ref="AW52:AW85" si="42">IF(B52="","",IF(AT52&gt;AU52,"OUI","Non"))</f>
        <v/>
      </c>
      <c r="AY52" s="32"/>
      <c r="AZ52" s="32"/>
      <c r="BA52" s="32"/>
      <c r="BB52" s="32"/>
      <c r="BC52" s="32"/>
      <c r="BD52" s="32"/>
      <c r="BE52" s="32"/>
      <c r="BF52" s="32"/>
      <c r="BG52" s="32"/>
      <c r="BH52" s="32"/>
      <c r="BI52" s="32"/>
      <c r="BJ52" s="32"/>
      <c r="BK52" s="32"/>
      <c r="BL52" s="32"/>
      <c r="BM52" s="32"/>
      <c r="BP52" s="4"/>
      <c r="BQ52" s="121"/>
      <c r="BR52" s="121"/>
      <c r="BS52" s="121"/>
      <c r="BT52" s="121"/>
      <c r="BU52" s="121"/>
      <c r="BV52" s="121"/>
      <c r="BW52" s="121"/>
      <c r="BX52" s="121"/>
      <c r="BY52" s="121"/>
      <c r="BZ52" s="121"/>
    </row>
    <row r="53" spans="1:78" ht="57" hidden="1" customHeight="1">
      <c r="A53" s="180">
        <f t="shared" si="33"/>
        <v>3</v>
      </c>
      <c r="B53" s="272" t="str">
        <f t="shared" si="34"/>
        <v/>
      </c>
      <c r="C53" s="272"/>
      <c r="D53" s="34" t="str">
        <f t="shared" ref="D53:AQ53" si="43">IF(D$48="","",D8)</f>
        <v/>
      </c>
      <c r="E53" s="34" t="str">
        <f t="shared" si="43"/>
        <v/>
      </c>
      <c r="F53" s="34" t="str">
        <f t="shared" si="43"/>
        <v/>
      </c>
      <c r="G53" s="34" t="str">
        <f t="shared" si="43"/>
        <v/>
      </c>
      <c r="H53" s="34" t="str">
        <f t="shared" si="43"/>
        <v/>
      </c>
      <c r="I53" s="34" t="str">
        <f t="shared" si="43"/>
        <v/>
      </c>
      <c r="J53" s="34" t="str">
        <f t="shared" si="43"/>
        <v/>
      </c>
      <c r="K53" s="34" t="str">
        <f t="shared" si="43"/>
        <v/>
      </c>
      <c r="L53" s="34" t="str">
        <f t="shared" si="43"/>
        <v/>
      </c>
      <c r="M53" s="34" t="str">
        <f t="shared" si="43"/>
        <v/>
      </c>
      <c r="N53" s="34" t="str">
        <f t="shared" si="43"/>
        <v/>
      </c>
      <c r="O53" s="34" t="str">
        <f t="shared" si="43"/>
        <v/>
      </c>
      <c r="P53" s="34" t="str">
        <f t="shared" si="43"/>
        <v/>
      </c>
      <c r="Q53" s="34" t="str">
        <f t="shared" si="43"/>
        <v/>
      </c>
      <c r="R53" s="34" t="str">
        <f t="shared" si="43"/>
        <v/>
      </c>
      <c r="S53" s="34" t="str">
        <f t="shared" si="43"/>
        <v/>
      </c>
      <c r="T53" s="34" t="str">
        <f t="shared" si="43"/>
        <v/>
      </c>
      <c r="U53" s="34" t="str">
        <f t="shared" si="43"/>
        <v/>
      </c>
      <c r="V53" s="34" t="str">
        <f t="shared" si="43"/>
        <v/>
      </c>
      <c r="W53" s="34" t="str">
        <f t="shared" si="43"/>
        <v/>
      </c>
      <c r="X53" s="34" t="str">
        <f t="shared" si="43"/>
        <v/>
      </c>
      <c r="Y53" s="34" t="str">
        <f t="shared" si="43"/>
        <v/>
      </c>
      <c r="Z53" s="34" t="str">
        <f t="shared" si="43"/>
        <v/>
      </c>
      <c r="AA53" s="34" t="str">
        <f t="shared" si="43"/>
        <v/>
      </c>
      <c r="AB53" s="34" t="str">
        <f t="shared" si="43"/>
        <v/>
      </c>
      <c r="AC53" s="34" t="str">
        <f t="shared" si="43"/>
        <v/>
      </c>
      <c r="AD53" s="34" t="str">
        <f t="shared" si="43"/>
        <v/>
      </c>
      <c r="AE53" s="34" t="str">
        <f t="shared" si="43"/>
        <v/>
      </c>
      <c r="AF53" s="34" t="str">
        <f t="shared" si="43"/>
        <v/>
      </c>
      <c r="AG53" s="34" t="str">
        <f t="shared" si="43"/>
        <v/>
      </c>
      <c r="AH53" s="34" t="str">
        <f t="shared" si="43"/>
        <v/>
      </c>
      <c r="AI53" s="34" t="str">
        <f t="shared" si="43"/>
        <v/>
      </c>
      <c r="AJ53" s="34" t="str">
        <f t="shared" si="43"/>
        <v/>
      </c>
      <c r="AK53" s="34" t="str">
        <f t="shared" si="43"/>
        <v/>
      </c>
      <c r="AL53" s="34" t="str">
        <f t="shared" si="43"/>
        <v/>
      </c>
      <c r="AM53" s="34" t="str">
        <f t="shared" si="43"/>
        <v/>
      </c>
      <c r="AN53" s="34" t="str">
        <f t="shared" si="43"/>
        <v/>
      </c>
      <c r="AO53" s="34" t="str">
        <f t="shared" si="43"/>
        <v/>
      </c>
      <c r="AP53" s="34" t="str">
        <f t="shared" si="43"/>
        <v/>
      </c>
      <c r="AQ53" s="34" t="str">
        <f t="shared" si="43"/>
        <v/>
      </c>
      <c r="AR53" s="32">
        <f t="shared" si="38"/>
        <v>0</v>
      </c>
      <c r="AS53" s="32">
        <f t="shared" si="39"/>
        <v>0</v>
      </c>
      <c r="AT53" s="32">
        <f t="shared" si="40"/>
        <v>0</v>
      </c>
      <c r="AU53" s="193">
        <f t="shared" si="41"/>
        <v>0</v>
      </c>
      <c r="AV53" s="35">
        <f t="shared" si="36"/>
        <v>0</v>
      </c>
      <c r="AW53" s="34" t="str">
        <f t="shared" si="42"/>
        <v/>
      </c>
      <c r="AY53" s="32"/>
      <c r="AZ53" s="32"/>
      <c r="BA53" s="32"/>
      <c r="BB53" s="32"/>
      <c r="BC53" s="32"/>
      <c r="BD53" s="32"/>
      <c r="BE53" s="32"/>
      <c r="BF53" s="32"/>
      <c r="BG53" s="32"/>
      <c r="BH53" s="32"/>
      <c r="BI53" s="32"/>
      <c r="BJ53" s="32"/>
      <c r="BK53" s="32"/>
      <c r="BL53" s="32"/>
      <c r="BM53" s="32"/>
      <c r="BP53" s="4"/>
      <c r="BQ53" s="121"/>
      <c r="BR53" s="121"/>
      <c r="BS53" s="121"/>
      <c r="BT53" s="121"/>
      <c r="BU53" s="121"/>
      <c r="BV53" s="121"/>
      <c r="BW53" s="121"/>
      <c r="BX53" s="121"/>
      <c r="BY53" s="121"/>
      <c r="BZ53" s="121"/>
    </row>
    <row r="54" spans="1:78" ht="57" hidden="1" customHeight="1">
      <c r="A54" s="180">
        <f t="shared" si="33"/>
        <v>4</v>
      </c>
      <c r="B54" s="272" t="str">
        <f t="shared" si="34"/>
        <v/>
      </c>
      <c r="C54" s="272"/>
      <c r="D54" s="34" t="str">
        <f t="shared" ref="D54:AQ54" si="44">IF(D$48="","",D9)</f>
        <v/>
      </c>
      <c r="E54" s="34" t="str">
        <f t="shared" si="44"/>
        <v/>
      </c>
      <c r="F54" s="34" t="str">
        <f t="shared" si="44"/>
        <v/>
      </c>
      <c r="G54" s="34" t="str">
        <f t="shared" si="44"/>
        <v/>
      </c>
      <c r="H54" s="34" t="str">
        <f t="shared" si="44"/>
        <v/>
      </c>
      <c r="I54" s="34" t="str">
        <f t="shared" si="44"/>
        <v/>
      </c>
      <c r="J54" s="34" t="str">
        <f t="shared" si="44"/>
        <v/>
      </c>
      <c r="K54" s="34" t="str">
        <f t="shared" si="44"/>
        <v/>
      </c>
      <c r="L54" s="34" t="str">
        <f t="shared" si="44"/>
        <v/>
      </c>
      <c r="M54" s="34" t="str">
        <f t="shared" si="44"/>
        <v/>
      </c>
      <c r="N54" s="34" t="str">
        <f t="shared" si="44"/>
        <v/>
      </c>
      <c r="O54" s="34" t="str">
        <f t="shared" si="44"/>
        <v/>
      </c>
      <c r="P54" s="34" t="str">
        <f t="shared" si="44"/>
        <v/>
      </c>
      <c r="Q54" s="34" t="str">
        <f t="shared" si="44"/>
        <v/>
      </c>
      <c r="R54" s="34" t="str">
        <f t="shared" si="44"/>
        <v/>
      </c>
      <c r="S54" s="34" t="str">
        <f t="shared" si="44"/>
        <v/>
      </c>
      <c r="T54" s="34" t="str">
        <f t="shared" si="44"/>
        <v/>
      </c>
      <c r="U54" s="34" t="str">
        <f t="shared" si="44"/>
        <v/>
      </c>
      <c r="V54" s="34" t="str">
        <f t="shared" si="44"/>
        <v/>
      </c>
      <c r="W54" s="34" t="str">
        <f t="shared" si="44"/>
        <v/>
      </c>
      <c r="X54" s="34" t="str">
        <f t="shared" si="44"/>
        <v/>
      </c>
      <c r="Y54" s="34" t="str">
        <f t="shared" si="44"/>
        <v/>
      </c>
      <c r="Z54" s="34" t="str">
        <f t="shared" si="44"/>
        <v/>
      </c>
      <c r="AA54" s="34" t="str">
        <f t="shared" si="44"/>
        <v/>
      </c>
      <c r="AB54" s="34" t="str">
        <f t="shared" si="44"/>
        <v/>
      </c>
      <c r="AC54" s="34" t="str">
        <f t="shared" si="44"/>
        <v/>
      </c>
      <c r="AD54" s="34" t="str">
        <f t="shared" si="44"/>
        <v/>
      </c>
      <c r="AE54" s="34" t="str">
        <f t="shared" si="44"/>
        <v/>
      </c>
      <c r="AF54" s="34" t="str">
        <f t="shared" si="44"/>
        <v/>
      </c>
      <c r="AG54" s="34" t="str">
        <f t="shared" si="44"/>
        <v/>
      </c>
      <c r="AH54" s="34" t="str">
        <f t="shared" si="44"/>
        <v/>
      </c>
      <c r="AI54" s="34" t="str">
        <f t="shared" si="44"/>
        <v/>
      </c>
      <c r="AJ54" s="34" t="str">
        <f t="shared" si="44"/>
        <v/>
      </c>
      <c r="AK54" s="34" t="str">
        <f t="shared" si="44"/>
        <v/>
      </c>
      <c r="AL54" s="34" t="str">
        <f t="shared" si="44"/>
        <v/>
      </c>
      <c r="AM54" s="34" t="str">
        <f t="shared" si="44"/>
        <v/>
      </c>
      <c r="AN54" s="34" t="str">
        <f t="shared" si="44"/>
        <v/>
      </c>
      <c r="AO54" s="34" t="str">
        <f t="shared" si="44"/>
        <v/>
      </c>
      <c r="AP54" s="34" t="str">
        <f t="shared" si="44"/>
        <v/>
      </c>
      <c r="AQ54" s="34" t="str">
        <f t="shared" si="44"/>
        <v/>
      </c>
      <c r="AR54" s="32">
        <f t="shared" si="38"/>
        <v>0</v>
      </c>
      <c r="AS54" s="32">
        <f t="shared" si="39"/>
        <v>0</v>
      </c>
      <c r="AT54" s="32">
        <f t="shared" si="40"/>
        <v>0</v>
      </c>
      <c r="AU54" s="193">
        <f t="shared" si="41"/>
        <v>0</v>
      </c>
      <c r="AV54" s="35">
        <f t="shared" si="36"/>
        <v>0</v>
      </c>
      <c r="AW54" s="34" t="str">
        <f t="shared" si="42"/>
        <v/>
      </c>
      <c r="AY54" s="32"/>
      <c r="AZ54" s="32"/>
      <c r="BA54" s="32"/>
      <c r="BB54" s="32"/>
      <c r="BC54" s="32"/>
      <c r="BD54" s="32"/>
      <c r="BE54" s="32"/>
      <c r="BF54" s="32"/>
      <c r="BG54" s="32"/>
      <c r="BH54" s="32"/>
      <c r="BI54" s="32"/>
      <c r="BJ54" s="32"/>
      <c r="BK54" s="32"/>
      <c r="BL54" s="32"/>
      <c r="BM54" s="32"/>
      <c r="BP54" s="4"/>
      <c r="BQ54" s="121"/>
      <c r="BR54" s="121"/>
      <c r="BS54" s="121"/>
      <c r="BT54" s="121"/>
      <c r="BU54" s="121"/>
      <c r="BV54" s="121"/>
      <c r="BW54" s="121"/>
      <c r="BX54" s="121"/>
      <c r="BY54" s="121"/>
      <c r="BZ54" s="121"/>
    </row>
    <row r="55" spans="1:78" ht="57" hidden="1" customHeight="1">
      <c r="A55" s="180">
        <f t="shared" si="33"/>
        <v>5</v>
      </c>
      <c r="B55" s="272" t="str">
        <f t="shared" si="34"/>
        <v/>
      </c>
      <c r="C55" s="272"/>
      <c r="D55" s="34" t="str">
        <f t="shared" ref="D55:AQ55" si="45">IF(D$48="","",D10)</f>
        <v/>
      </c>
      <c r="E55" s="34" t="str">
        <f t="shared" si="45"/>
        <v/>
      </c>
      <c r="F55" s="34" t="str">
        <f t="shared" si="45"/>
        <v/>
      </c>
      <c r="G55" s="34" t="str">
        <f t="shared" si="45"/>
        <v/>
      </c>
      <c r="H55" s="34" t="str">
        <f t="shared" si="45"/>
        <v/>
      </c>
      <c r="I55" s="34" t="str">
        <f t="shared" si="45"/>
        <v/>
      </c>
      <c r="J55" s="34" t="str">
        <f t="shared" si="45"/>
        <v/>
      </c>
      <c r="K55" s="34" t="str">
        <f t="shared" si="45"/>
        <v/>
      </c>
      <c r="L55" s="34" t="str">
        <f t="shared" si="45"/>
        <v/>
      </c>
      <c r="M55" s="34" t="str">
        <f t="shared" si="45"/>
        <v/>
      </c>
      <c r="N55" s="34" t="str">
        <f t="shared" si="45"/>
        <v/>
      </c>
      <c r="O55" s="34" t="str">
        <f t="shared" si="45"/>
        <v/>
      </c>
      <c r="P55" s="34" t="str">
        <f t="shared" si="45"/>
        <v/>
      </c>
      <c r="Q55" s="34" t="str">
        <f t="shared" si="45"/>
        <v/>
      </c>
      <c r="R55" s="34" t="str">
        <f t="shared" si="45"/>
        <v/>
      </c>
      <c r="S55" s="34" t="str">
        <f t="shared" si="45"/>
        <v/>
      </c>
      <c r="T55" s="34" t="str">
        <f t="shared" si="45"/>
        <v/>
      </c>
      <c r="U55" s="34" t="str">
        <f t="shared" si="45"/>
        <v/>
      </c>
      <c r="V55" s="34" t="str">
        <f t="shared" si="45"/>
        <v/>
      </c>
      <c r="W55" s="34" t="str">
        <f t="shared" si="45"/>
        <v/>
      </c>
      <c r="X55" s="34" t="str">
        <f t="shared" si="45"/>
        <v/>
      </c>
      <c r="Y55" s="34" t="str">
        <f t="shared" si="45"/>
        <v/>
      </c>
      <c r="Z55" s="34" t="str">
        <f t="shared" si="45"/>
        <v/>
      </c>
      <c r="AA55" s="34" t="str">
        <f t="shared" si="45"/>
        <v/>
      </c>
      <c r="AB55" s="34" t="str">
        <f t="shared" si="45"/>
        <v/>
      </c>
      <c r="AC55" s="34" t="str">
        <f t="shared" si="45"/>
        <v/>
      </c>
      <c r="AD55" s="34" t="str">
        <f t="shared" si="45"/>
        <v/>
      </c>
      <c r="AE55" s="34" t="str">
        <f t="shared" si="45"/>
        <v/>
      </c>
      <c r="AF55" s="34" t="str">
        <f t="shared" si="45"/>
        <v/>
      </c>
      <c r="AG55" s="34" t="str">
        <f t="shared" si="45"/>
        <v/>
      </c>
      <c r="AH55" s="34" t="str">
        <f t="shared" si="45"/>
        <v/>
      </c>
      <c r="AI55" s="34" t="str">
        <f t="shared" si="45"/>
        <v/>
      </c>
      <c r="AJ55" s="34" t="str">
        <f t="shared" si="45"/>
        <v/>
      </c>
      <c r="AK55" s="34" t="str">
        <f t="shared" si="45"/>
        <v/>
      </c>
      <c r="AL55" s="34" t="str">
        <f t="shared" si="45"/>
        <v/>
      </c>
      <c r="AM55" s="34" t="str">
        <f t="shared" si="45"/>
        <v/>
      </c>
      <c r="AN55" s="34" t="str">
        <f t="shared" si="45"/>
        <v/>
      </c>
      <c r="AO55" s="34" t="str">
        <f t="shared" si="45"/>
        <v/>
      </c>
      <c r="AP55" s="34" t="str">
        <f t="shared" si="45"/>
        <v/>
      </c>
      <c r="AQ55" s="34" t="str">
        <f t="shared" si="45"/>
        <v/>
      </c>
      <c r="AR55" s="32">
        <f t="shared" si="38"/>
        <v>0</v>
      </c>
      <c r="AS55" s="32">
        <f t="shared" si="39"/>
        <v>0</v>
      </c>
      <c r="AT55" s="32">
        <f t="shared" si="40"/>
        <v>0</v>
      </c>
      <c r="AU55" s="193">
        <f t="shared" si="41"/>
        <v>0</v>
      </c>
      <c r="AV55" s="35">
        <f t="shared" si="36"/>
        <v>0</v>
      </c>
      <c r="AW55" s="34" t="str">
        <f t="shared" si="42"/>
        <v/>
      </c>
      <c r="AY55" s="32"/>
      <c r="AZ55" s="32"/>
      <c r="BA55" s="32"/>
      <c r="BB55" s="32"/>
      <c r="BC55" s="32"/>
      <c r="BD55" s="32"/>
      <c r="BE55" s="32"/>
      <c r="BF55" s="32"/>
      <c r="BG55" s="32"/>
      <c r="BH55" s="32"/>
      <c r="BI55" s="32"/>
      <c r="BJ55" s="32"/>
      <c r="BK55" s="32"/>
      <c r="BL55" s="32"/>
      <c r="BM55" s="32"/>
      <c r="BP55" s="4"/>
      <c r="BQ55" s="121"/>
      <c r="BR55" s="121"/>
      <c r="BS55" s="121"/>
      <c r="BT55" s="121"/>
      <c r="BU55" s="121"/>
      <c r="BV55" s="121"/>
      <c r="BW55" s="121"/>
      <c r="BX55" s="121"/>
      <c r="BY55" s="121"/>
      <c r="BZ55" s="121"/>
    </row>
    <row r="56" spans="1:78" ht="57" hidden="1" customHeight="1">
      <c r="A56" s="180">
        <f t="shared" si="33"/>
        <v>6</v>
      </c>
      <c r="B56" s="272" t="str">
        <f t="shared" si="34"/>
        <v/>
      </c>
      <c r="C56" s="272"/>
      <c r="D56" s="34" t="str">
        <f t="shared" ref="D56:AQ56" si="46">IF(D$48="","",D11)</f>
        <v/>
      </c>
      <c r="E56" s="34" t="str">
        <f t="shared" si="46"/>
        <v/>
      </c>
      <c r="F56" s="34" t="str">
        <f t="shared" si="46"/>
        <v/>
      </c>
      <c r="G56" s="34" t="str">
        <f t="shared" si="46"/>
        <v/>
      </c>
      <c r="H56" s="34" t="str">
        <f t="shared" si="46"/>
        <v/>
      </c>
      <c r="I56" s="34" t="str">
        <f t="shared" si="46"/>
        <v/>
      </c>
      <c r="J56" s="34" t="str">
        <f t="shared" si="46"/>
        <v/>
      </c>
      <c r="K56" s="34" t="str">
        <f t="shared" si="46"/>
        <v/>
      </c>
      <c r="L56" s="34" t="str">
        <f t="shared" si="46"/>
        <v/>
      </c>
      <c r="M56" s="34" t="str">
        <f t="shared" si="46"/>
        <v/>
      </c>
      <c r="N56" s="34" t="str">
        <f t="shared" si="46"/>
        <v/>
      </c>
      <c r="O56" s="34" t="str">
        <f t="shared" si="46"/>
        <v/>
      </c>
      <c r="P56" s="34" t="str">
        <f t="shared" si="46"/>
        <v/>
      </c>
      <c r="Q56" s="34" t="str">
        <f t="shared" si="46"/>
        <v/>
      </c>
      <c r="R56" s="34" t="str">
        <f t="shared" si="46"/>
        <v/>
      </c>
      <c r="S56" s="34" t="str">
        <f t="shared" si="46"/>
        <v/>
      </c>
      <c r="T56" s="34" t="str">
        <f t="shared" si="46"/>
        <v/>
      </c>
      <c r="U56" s="34" t="str">
        <f t="shared" si="46"/>
        <v/>
      </c>
      <c r="V56" s="34" t="str">
        <f t="shared" si="46"/>
        <v/>
      </c>
      <c r="W56" s="34" t="str">
        <f t="shared" si="46"/>
        <v/>
      </c>
      <c r="X56" s="34" t="str">
        <f t="shared" si="46"/>
        <v/>
      </c>
      <c r="Y56" s="34" t="str">
        <f t="shared" si="46"/>
        <v/>
      </c>
      <c r="Z56" s="34" t="str">
        <f t="shared" si="46"/>
        <v/>
      </c>
      <c r="AA56" s="34" t="str">
        <f t="shared" si="46"/>
        <v/>
      </c>
      <c r="AB56" s="34" t="str">
        <f t="shared" si="46"/>
        <v/>
      </c>
      <c r="AC56" s="34" t="str">
        <f t="shared" si="46"/>
        <v/>
      </c>
      <c r="AD56" s="34" t="str">
        <f t="shared" si="46"/>
        <v/>
      </c>
      <c r="AE56" s="34" t="str">
        <f t="shared" si="46"/>
        <v/>
      </c>
      <c r="AF56" s="34" t="str">
        <f t="shared" si="46"/>
        <v/>
      </c>
      <c r="AG56" s="34" t="str">
        <f t="shared" si="46"/>
        <v/>
      </c>
      <c r="AH56" s="34" t="str">
        <f t="shared" si="46"/>
        <v/>
      </c>
      <c r="AI56" s="34" t="str">
        <f t="shared" si="46"/>
        <v/>
      </c>
      <c r="AJ56" s="34" t="str">
        <f t="shared" si="46"/>
        <v/>
      </c>
      <c r="AK56" s="34" t="str">
        <f t="shared" si="46"/>
        <v/>
      </c>
      <c r="AL56" s="34" t="str">
        <f t="shared" si="46"/>
        <v/>
      </c>
      <c r="AM56" s="34" t="str">
        <f t="shared" si="46"/>
        <v/>
      </c>
      <c r="AN56" s="34" t="str">
        <f t="shared" si="46"/>
        <v/>
      </c>
      <c r="AO56" s="34" t="str">
        <f t="shared" si="46"/>
        <v/>
      </c>
      <c r="AP56" s="34" t="str">
        <f t="shared" si="46"/>
        <v/>
      </c>
      <c r="AQ56" s="34" t="str">
        <f t="shared" si="46"/>
        <v/>
      </c>
      <c r="AR56" s="32">
        <f t="shared" si="38"/>
        <v>0</v>
      </c>
      <c r="AS56" s="32">
        <f t="shared" si="39"/>
        <v>0</v>
      </c>
      <c r="AT56" s="32">
        <f t="shared" si="40"/>
        <v>0</v>
      </c>
      <c r="AU56" s="193">
        <f t="shared" si="41"/>
        <v>0</v>
      </c>
      <c r="AV56" s="35">
        <f t="shared" si="36"/>
        <v>0</v>
      </c>
      <c r="AW56" s="34" t="str">
        <f t="shared" si="42"/>
        <v/>
      </c>
      <c r="AY56" s="32"/>
      <c r="AZ56" s="32"/>
      <c r="BA56" s="32"/>
      <c r="BB56" s="32"/>
      <c r="BC56" s="32"/>
      <c r="BD56" s="32"/>
      <c r="BE56" s="32"/>
      <c r="BF56" s="32"/>
      <c r="BG56" s="32"/>
      <c r="BH56" s="32"/>
      <c r="BI56" s="32"/>
      <c r="BJ56" s="32"/>
      <c r="BK56" s="32"/>
      <c r="BL56" s="32"/>
      <c r="BM56" s="32"/>
      <c r="BP56" s="4"/>
      <c r="BQ56" s="121"/>
      <c r="BR56" s="121"/>
      <c r="BS56" s="121"/>
      <c r="BT56" s="121"/>
      <c r="BU56" s="121"/>
      <c r="BV56" s="121"/>
      <c r="BW56" s="121"/>
      <c r="BX56" s="121"/>
      <c r="BY56" s="121"/>
      <c r="BZ56" s="121"/>
    </row>
    <row r="57" spans="1:78" ht="57" hidden="1" customHeight="1">
      <c r="A57" s="180">
        <f t="shared" si="33"/>
        <v>7</v>
      </c>
      <c r="B57" s="272" t="str">
        <f t="shared" si="34"/>
        <v/>
      </c>
      <c r="C57" s="272"/>
      <c r="D57" s="34" t="str">
        <f t="shared" ref="D57:AQ57" si="47">IF(D$48="","",D12)</f>
        <v/>
      </c>
      <c r="E57" s="34" t="str">
        <f t="shared" si="47"/>
        <v/>
      </c>
      <c r="F57" s="34" t="str">
        <f t="shared" si="47"/>
        <v/>
      </c>
      <c r="G57" s="34" t="str">
        <f t="shared" si="47"/>
        <v/>
      </c>
      <c r="H57" s="34" t="str">
        <f t="shared" si="47"/>
        <v/>
      </c>
      <c r="I57" s="34" t="str">
        <f t="shared" si="47"/>
        <v/>
      </c>
      <c r="J57" s="34" t="str">
        <f t="shared" si="47"/>
        <v/>
      </c>
      <c r="K57" s="34" t="str">
        <f t="shared" si="47"/>
        <v/>
      </c>
      <c r="L57" s="34" t="str">
        <f t="shared" si="47"/>
        <v/>
      </c>
      <c r="M57" s="34" t="str">
        <f t="shared" si="47"/>
        <v/>
      </c>
      <c r="N57" s="34" t="str">
        <f t="shared" si="47"/>
        <v/>
      </c>
      <c r="O57" s="34" t="str">
        <f t="shared" si="47"/>
        <v/>
      </c>
      <c r="P57" s="34" t="str">
        <f t="shared" si="47"/>
        <v/>
      </c>
      <c r="Q57" s="34" t="str">
        <f t="shared" si="47"/>
        <v/>
      </c>
      <c r="R57" s="34" t="str">
        <f t="shared" si="47"/>
        <v/>
      </c>
      <c r="S57" s="34" t="str">
        <f t="shared" si="47"/>
        <v/>
      </c>
      <c r="T57" s="34" t="str">
        <f t="shared" si="47"/>
        <v/>
      </c>
      <c r="U57" s="34" t="str">
        <f t="shared" si="47"/>
        <v/>
      </c>
      <c r="V57" s="34" t="str">
        <f t="shared" si="47"/>
        <v/>
      </c>
      <c r="W57" s="34" t="str">
        <f t="shared" si="47"/>
        <v/>
      </c>
      <c r="X57" s="34" t="str">
        <f t="shared" si="47"/>
        <v/>
      </c>
      <c r="Y57" s="34" t="str">
        <f t="shared" si="47"/>
        <v/>
      </c>
      <c r="Z57" s="34" t="str">
        <f t="shared" si="47"/>
        <v/>
      </c>
      <c r="AA57" s="34" t="str">
        <f t="shared" si="47"/>
        <v/>
      </c>
      <c r="AB57" s="34" t="str">
        <f t="shared" si="47"/>
        <v/>
      </c>
      <c r="AC57" s="34" t="str">
        <f t="shared" si="47"/>
        <v/>
      </c>
      <c r="AD57" s="34" t="str">
        <f t="shared" si="47"/>
        <v/>
      </c>
      <c r="AE57" s="34" t="str">
        <f t="shared" si="47"/>
        <v/>
      </c>
      <c r="AF57" s="34" t="str">
        <f t="shared" si="47"/>
        <v/>
      </c>
      <c r="AG57" s="34" t="str">
        <f t="shared" si="47"/>
        <v/>
      </c>
      <c r="AH57" s="34" t="str">
        <f t="shared" si="47"/>
        <v/>
      </c>
      <c r="AI57" s="34" t="str">
        <f t="shared" si="47"/>
        <v/>
      </c>
      <c r="AJ57" s="34" t="str">
        <f t="shared" si="47"/>
        <v/>
      </c>
      <c r="AK57" s="34" t="str">
        <f t="shared" si="47"/>
        <v/>
      </c>
      <c r="AL57" s="34" t="str">
        <f t="shared" si="47"/>
        <v/>
      </c>
      <c r="AM57" s="34" t="str">
        <f t="shared" si="47"/>
        <v/>
      </c>
      <c r="AN57" s="34" t="str">
        <f t="shared" si="47"/>
        <v/>
      </c>
      <c r="AO57" s="34" t="str">
        <f t="shared" si="47"/>
        <v/>
      </c>
      <c r="AP57" s="34" t="str">
        <f t="shared" si="47"/>
        <v/>
      </c>
      <c r="AQ57" s="34" t="str">
        <f t="shared" si="47"/>
        <v/>
      </c>
      <c r="AR57" s="32">
        <f t="shared" si="38"/>
        <v>0</v>
      </c>
      <c r="AS57" s="32">
        <f t="shared" si="39"/>
        <v>0</v>
      </c>
      <c r="AT57" s="32">
        <f t="shared" si="40"/>
        <v>0</v>
      </c>
      <c r="AU57" s="193">
        <f t="shared" si="41"/>
        <v>0</v>
      </c>
      <c r="AV57" s="35">
        <f t="shared" si="36"/>
        <v>0</v>
      </c>
      <c r="AW57" s="34" t="str">
        <f t="shared" si="42"/>
        <v/>
      </c>
      <c r="AY57" s="32"/>
      <c r="AZ57" s="32"/>
      <c r="BA57" s="32"/>
      <c r="BB57" s="32"/>
      <c r="BC57" s="32"/>
      <c r="BD57" s="32"/>
      <c r="BE57" s="32"/>
      <c r="BF57" s="32"/>
      <c r="BG57" s="32"/>
      <c r="BH57" s="32"/>
      <c r="BI57" s="32"/>
      <c r="BJ57" s="32"/>
      <c r="BK57" s="32"/>
      <c r="BL57" s="32"/>
      <c r="BM57" s="32"/>
      <c r="BP57" s="4"/>
      <c r="BQ57" s="121"/>
      <c r="BR57" s="121"/>
      <c r="BS57" s="121"/>
      <c r="BT57" s="121"/>
      <c r="BU57" s="121"/>
      <c r="BV57" s="121"/>
      <c r="BW57" s="121"/>
      <c r="BX57" s="121"/>
      <c r="BY57" s="121"/>
      <c r="BZ57" s="121"/>
    </row>
    <row r="58" spans="1:78" ht="57" hidden="1" customHeight="1">
      <c r="A58" s="180">
        <f t="shared" si="33"/>
        <v>8</v>
      </c>
      <c r="B58" s="272" t="str">
        <f t="shared" si="34"/>
        <v/>
      </c>
      <c r="C58" s="272"/>
      <c r="D58" s="34" t="str">
        <f t="shared" ref="D58:AQ58" si="48">IF(D$48="","",D13)</f>
        <v/>
      </c>
      <c r="E58" s="34" t="str">
        <f t="shared" si="48"/>
        <v/>
      </c>
      <c r="F58" s="34" t="str">
        <f t="shared" si="48"/>
        <v/>
      </c>
      <c r="G58" s="34" t="str">
        <f t="shared" si="48"/>
        <v/>
      </c>
      <c r="H58" s="34" t="str">
        <f t="shared" si="48"/>
        <v/>
      </c>
      <c r="I58" s="34" t="str">
        <f t="shared" si="48"/>
        <v/>
      </c>
      <c r="J58" s="34" t="str">
        <f t="shared" si="48"/>
        <v/>
      </c>
      <c r="K58" s="34" t="str">
        <f t="shared" si="48"/>
        <v/>
      </c>
      <c r="L58" s="34" t="str">
        <f t="shared" si="48"/>
        <v/>
      </c>
      <c r="M58" s="34" t="str">
        <f t="shared" si="48"/>
        <v/>
      </c>
      <c r="N58" s="34" t="str">
        <f t="shared" si="48"/>
        <v/>
      </c>
      <c r="O58" s="34" t="str">
        <f t="shared" si="48"/>
        <v/>
      </c>
      <c r="P58" s="34" t="str">
        <f t="shared" si="48"/>
        <v/>
      </c>
      <c r="Q58" s="34" t="str">
        <f t="shared" si="48"/>
        <v/>
      </c>
      <c r="R58" s="34" t="str">
        <f t="shared" si="48"/>
        <v/>
      </c>
      <c r="S58" s="34" t="str">
        <f t="shared" si="48"/>
        <v/>
      </c>
      <c r="T58" s="34" t="str">
        <f t="shared" si="48"/>
        <v/>
      </c>
      <c r="U58" s="34" t="str">
        <f t="shared" si="48"/>
        <v/>
      </c>
      <c r="V58" s="34" t="str">
        <f t="shared" si="48"/>
        <v/>
      </c>
      <c r="W58" s="34" t="str">
        <f t="shared" si="48"/>
        <v/>
      </c>
      <c r="X58" s="34" t="str">
        <f t="shared" si="48"/>
        <v/>
      </c>
      <c r="Y58" s="34" t="str">
        <f t="shared" si="48"/>
        <v/>
      </c>
      <c r="Z58" s="34" t="str">
        <f t="shared" si="48"/>
        <v/>
      </c>
      <c r="AA58" s="34" t="str">
        <f t="shared" si="48"/>
        <v/>
      </c>
      <c r="AB58" s="34" t="str">
        <f t="shared" si="48"/>
        <v/>
      </c>
      <c r="AC58" s="34" t="str">
        <f t="shared" si="48"/>
        <v/>
      </c>
      <c r="AD58" s="34" t="str">
        <f t="shared" si="48"/>
        <v/>
      </c>
      <c r="AE58" s="34" t="str">
        <f t="shared" si="48"/>
        <v/>
      </c>
      <c r="AF58" s="34" t="str">
        <f t="shared" si="48"/>
        <v/>
      </c>
      <c r="AG58" s="34" t="str">
        <f t="shared" si="48"/>
        <v/>
      </c>
      <c r="AH58" s="34" t="str">
        <f t="shared" si="48"/>
        <v/>
      </c>
      <c r="AI58" s="34" t="str">
        <f t="shared" si="48"/>
        <v/>
      </c>
      <c r="AJ58" s="34" t="str">
        <f t="shared" si="48"/>
        <v/>
      </c>
      <c r="AK58" s="34" t="str">
        <f t="shared" si="48"/>
        <v/>
      </c>
      <c r="AL58" s="34" t="str">
        <f t="shared" si="48"/>
        <v/>
      </c>
      <c r="AM58" s="34" t="str">
        <f t="shared" si="48"/>
        <v/>
      </c>
      <c r="AN58" s="34" t="str">
        <f t="shared" si="48"/>
        <v/>
      </c>
      <c r="AO58" s="34" t="str">
        <f t="shared" si="48"/>
        <v/>
      </c>
      <c r="AP58" s="34" t="str">
        <f t="shared" si="48"/>
        <v/>
      </c>
      <c r="AQ58" s="34" t="str">
        <f t="shared" si="48"/>
        <v/>
      </c>
      <c r="AR58" s="32">
        <f t="shared" si="38"/>
        <v>0</v>
      </c>
      <c r="AS58" s="32">
        <f t="shared" si="39"/>
        <v>0</v>
      </c>
      <c r="AT58" s="32">
        <f t="shared" si="40"/>
        <v>0</v>
      </c>
      <c r="AU58" s="193">
        <f t="shared" si="41"/>
        <v>0</v>
      </c>
      <c r="AV58" s="35">
        <f t="shared" si="36"/>
        <v>0</v>
      </c>
      <c r="AW58" s="34" t="str">
        <f t="shared" si="42"/>
        <v/>
      </c>
      <c r="AY58" s="32"/>
      <c r="AZ58" s="32"/>
      <c r="BA58" s="32"/>
      <c r="BB58" s="32"/>
      <c r="BC58" s="32"/>
      <c r="BD58" s="32"/>
      <c r="BE58" s="32"/>
      <c r="BF58" s="32"/>
      <c r="BG58" s="32"/>
      <c r="BH58" s="32"/>
      <c r="BI58" s="32"/>
      <c r="BJ58" s="32"/>
      <c r="BK58" s="32"/>
      <c r="BL58" s="32"/>
      <c r="BM58" s="32"/>
      <c r="BP58" s="4"/>
      <c r="BQ58" s="121"/>
      <c r="BR58" s="121"/>
      <c r="BS58" s="121"/>
      <c r="BT58" s="121"/>
      <c r="BU58" s="121"/>
      <c r="BV58" s="121"/>
      <c r="BW58" s="121"/>
      <c r="BX58" s="121"/>
      <c r="BY58" s="121"/>
      <c r="BZ58" s="121"/>
    </row>
    <row r="59" spans="1:78" ht="57" hidden="1" customHeight="1">
      <c r="A59" s="180">
        <f t="shared" si="33"/>
        <v>9</v>
      </c>
      <c r="B59" s="272" t="str">
        <f t="shared" si="34"/>
        <v/>
      </c>
      <c r="C59" s="272"/>
      <c r="D59" s="34" t="str">
        <f t="shared" ref="D59:AQ59" si="49">IF(D$48="","",D14)</f>
        <v/>
      </c>
      <c r="E59" s="34" t="str">
        <f t="shared" si="49"/>
        <v/>
      </c>
      <c r="F59" s="34" t="str">
        <f t="shared" si="49"/>
        <v/>
      </c>
      <c r="G59" s="34" t="str">
        <f t="shared" si="49"/>
        <v/>
      </c>
      <c r="H59" s="34" t="str">
        <f t="shared" si="49"/>
        <v/>
      </c>
      <c r="I59" s="34" t="str">
        <f t="shared" si="49"/>
        <v/>
      </c>
      <c r="J59" s="34" t="str">
        <f t="shared" si="49"/>
        <v/>
      </c>
      <c r="K59" s="34" t="str">
        <f t="shared" si="49"/>
        <v/>
      </c>
      <c r="L59" s="34" t="str">
        <f t="shared" si="49"/>
        <v/>
      </c>
      <c r="M59" s="34" t="str">
        <f t="shared" si="49"/>
        <v/>
      </c>
      <c r="N59" s="34" t="str">
        <f t="shared" si="49"/>
        <v/>
      </c>
      <c r="O59" s="34" t="str">
        <f t="shared" si="49"/>
        <v/>
      </c>
      <c r="P59" s="34" t="str">
        <f t="shared" si="49"/>
        <v/>
      </c>
      <c r="Q59" s="34" t="str">
        <f t="shared" si="49"/>
        <v/>
      </c>
      <c r="R59" s="34" t="str">
        <f t="shared" si="49"/>
        <v/>
      </c>
      <c r="S59" s="34" t="str">
        <f t="shared" si="49"/>
        <v/>
      </c>
      <c r="T59" s="34" t="str">
        <f t="shared" si="49"/>
        <v/>
      </c>
      <c r="U59" s="34" t="str">
        <f t="shared" si="49"/>
        <v/>
      </c>
      <c r="V59" s="34" t="str">
        <f t="shared" si="49"/>
        <v/>
      </c>
      <c r="W59" s="34" t="str">
        <f t="shared" si="49"/>
        <v/>
      </c>
      <c r="X59" s="34" t="str">
        <f t="shared" si="49"/>
        <v/>
      </c>
      <c r="Y59" s="34" t="str">
        <f t="shared" si="49"/>
        <v/>
      </c>
      <c r="Z59" s="34" t="str">
        <f t="shared" si="49"/>
        <v/>
      </c>
      <c r="AA59" s="34" t="str">
        <f t="shared" si="49"/>
        <v/>
      </c>
      <c r="AB59" s="34" t="str">
        <f t="shared" si="49"/>
        <v/>
      </c>
      <c r="AC59" s="34" t="str">
        <f t="shared" si="49"/>
        <v/>
      </c>
      <c r="AD59" s="34" t="str">
        <f t="shared" si="49"/>
        <v/>
      </c>
      <c r="AE59" s="34" t="str">
        <f t="shared" si="49"/>
        <v/>
      </c>
      <c r="AF59" s="34" t="str">
        <f t="shared" si="49"/>
        <v/>
      </c>
      <c r="AG59" s="34" t="str">
        <f t="shared" si="49"/>
        <v/>
      </c>
      <c r="AH59" s="34" t="str">
        <f t="shared" si="49"/>
        <v/>
      </c>
      <c r="AI59" s="34" t="str">
        <f t="shared" si="49"/>
        <v/>
      </c>
      <c r="AJ59" s="34" t="str">
        <f t="shared" si="49"/>
        <v/>
      </c>
      <c r="AK59" s="34" t="str">
        <f t="shared" si="49"/>
        <v/>
      </c>
      <c r="AL59" s="34" t="str">
        <f t="shared" si="49"/>
        <v/>
      </c>
      <c r="AM59" s="34" t="str">
        <f t="shared" si="49"/>
        <v/>
      </c>
      <c r="AN59" s="34" t="str">
        <f t="shared" si="49"/>
        <v/>
      </c>
      <c r="AO59" s="34" t="str">
        <f t="shared" si="49"/>
        <v/>
      </c>
      <c r="AP59" s="34" t="str">
        <f t="shared" si="49"/>
        <v/>
      </c>
      <c r="AQ59" s="34" t="str">
        <f t="shared" si="49"/>
        <v/>
      </c>
      <c r="AR59" s="32">
        <f t="shared" si="38"/>
        <v>0</v>
      </c>
      <c r="AS59" s="32">
        <f t="shared" si="39"/>
        <v>0</v>
      </c>
      <c r="AT59" s="32">
        <f t="shared" si="40"/>
        <v>0</v>
      </c>
      <c r="AU59" s="193">
        <f t="shared" si="41"/>
        <v>0</v>
      </c>
      <c r="AV59" s="35">
        <f t="shared" si="36"/>
        <v>0</v>
      </c>
      <c r="AW59" s="34" t="str">
        <f t="shared" si="42"/>
        <v/>
      </c>
      <c r="AY59" s="32"/>
      <c r="AZ59" s="32"/>
      <c r="BA59" s="32"/>
      <c r="BB59" s="32"/>
      <c r="BC59" s="32"/>
      <c r="BD59" s="32"/>
      <c r="BE59" s="32"/>
      <c r="BF59" s="32"/>
      <c r="BG59" s="32"/>
      <c r="BH59" s="32"/>
      <c r="BI59" s="32"/>
      <c r="BJ59" s="32"/>
      <c r="BK59" s="32"/>
      <c r="BL59" s="32"/>
      <c r="BM59" s="32"/>
      <c r="BP59" s="4"/>
      <c r="BQ59" s="121"/>
      <c r="BR59" s="121"/>
      <c r="BS59" s="121"/>
      <c r="BT59" s="121"/>
      <c r="BU59" s="121"/>
      <c r="BV59" s="121"/>
      <c r="BW59" s="121"/>
      <c r="BX59" s="121"/>
      <c r="BY59" s="121"/>
      <c r="BZ59" s="121"/>
    </row>
    <row r="60" spans="1:78" ht="57" hidden="1" customHeight="1">
      <c r="A60" s="180">
        <f t="shared" si="33"/>
        <v>10</v>
      </c>
      <c r="B60" s="272" t="str">
        <f t="shared" si="34"/>
        <v/>
      </c>
      <c r="C60" s="272"/>
      <c r="D60" s="34" t="str">
        <f t="shared" ref="D60:AQ60" si="50">IF(D$48="","",D15)</f>
        <v/>
      </c>
      <c r="E60" s="34" t="str">
        <f t="shared" si="50"/>
        <v/>
      </c>
      <c r="F60" s="34" t="str">
        <f t="shared" si="50"/>
        <v/>
      </c>
      <c r="G60" s="34" t="str">
        <f t="shared" si="50"/>
        <v/>
      </c>
      <c r="H60" s="34" t="str">
        <f t="shared" si="50"/>
        <v/>
      </c>
      <c r="I60" s="34" t="str">
        <f t="shared" si="50"/>
        <v/>
      </c>
      <c r="J60" s="34" t="str">
        <f t="shared" si="50"/>
        <v/>
      </c>
      <c r="K60" s="34" t="str">
        <f t="shared" si="50"/>
        <v/>
      </c>
      <c r="L60" s="34" t="str">
        <f t="shared" si="50"/>
        <v/>
      </c>
      <c r="M60" s="34" t="str">
        <f t="shared" si="50"/>
        <v/>
      </c>
      <c r="N60" s="34" t="str">
        <f t="shared" si="50"/>
        <v/>
      </c>
      <c r="O60" s="34" t="str">
        <f t="shared" si="50"/>
        <v/>
      </c>
      <c r="P60" s="34" t="str">
        <f t="shared" si="50"/>
        <v/>
      </c>
      <c r="Q60" s="34" t="str">
        <f t="shared" si="50"/>
        <v/>
      </c>
      <c r="R60" s="34" t="str">
        <f t="shared" si="50"/>
        <v/>
      </c>
      <c r="S60" s="34" t="str">
        <f t="shared" si="50"/>
        <v/>
      </c>
      <c r="T60" s="34" t="str">
        <f t="shared" si="50"/>
        <v/>
      </c>
      <c r="U60" s="34" t="str">
        <f t="shared" si="50"/>
        <v/>
      </c>
      <c r="V60" s="34" t="str">
        <f t="shared" si="50"/>
        <v/>
      </c>
      <c r="W60" s="34" t="str">
        <f t="shared" si="50"/>
        <v/>
      </c>
      <c r="X60" s="34" t="str">
        <f t="shared" si="50"/>
        <v/>
      </c>
      <c r="Y60" s="34" t="str">
        <f t="shared" si="50"/>
        <v/>
      </c>
      <c r="Z60" s="34" t="str">
        <f t="shared" si="50"/>
        <v/>
      </c>
      <c r="AA60" s="34" t="str">
        <f t="shared" si="50"/>
        <v/>
      </c>
      <c r="AB60" s="34" t="str">
        <f t="shared" si="50"/>
        <v/>
      </c>
      <c r="AC60" s="34" t="str">
        <f t="shared" si="50"/>
        <v/>
      </c>
      <c r="AD60" s="34" t="str">
        <f t="shared" si="50"/>
        <v/>
      </c>
      <c r="AE60" s="34" t="str">
        <f t="shared" si="50"/>
        <v/>
      </c>
      <c r="AF60" s="34" t="str">
        <f t="shared" si="50"/>
        <v/>
      </c>
      <c r="AG60" s="34" t="str">
        <f t="shared" si="50"/>
        <v/>
      </c>
      <c r="AH60" s="34" t="str">
        <f t="shared" si="50"/>
        <v/>
      </c>
      <c r="AI60" s="34" t="str">
        <f t="shared" si="50"/>
        <v/>
      </c>
      <c r="AJ60" s="34" t="str">
        <f t="shared" si="50"/>
        <v/>
      </c>
      <c r="AK60" s="34" t="str">
        <f t="shared" si="50"/>
        <v/>
      </c>
      <c r="AL60" s="34" t="str">
        <f t="shared" si="50"/>
        <v/>
      </c>
      <c r="AM60" s="34" t="str">
        <f t="shared" si="50"/>
        <v/>
      </c>
      <c r="AN60" s="34" t="str">
        <f t="shared" si="50"/>
        <v/>
      </c>
      <c r="AO60" s="34" t="str">
        <f t="shared" si="50"/>
        <v/>
      </c>
      <c r="AP60" s="34" t="str">
        <f t="shared" si="50"/>
        <v/>
      </c>
      <c r="AQ60" s="34" t="str">
        <f t="shared" si="50"/>
        <v/>
      </c>
      <c r="AR60" s="32">
        <f t="shared" si="38"/>
        <v>0</v>
      </c>
      <c r="AS60" s="32">
        <f t="shared" si="39"/>
        <v>0</v>
      </c>
      <c r="AT60" s="32">
        <f t="shared" si="40"/>
        <v>0</v>
      </c>
      <c r="AU60" s="193">
        <f t="shared" si="41"/>
        <v>0</v>
      </c>
      <c r="AV60" s="35">
        <f t="shared" si="36"/>
        <v>0</v>
      </c>
      <c r="AW60" s="34" t="str">
        <f t="shared" si="42"/>
        <v/>
      </c>
      <c r="AY60" s="32"/>
      <c r="AZ60" s="32"/>
      <c r="BA60" s="32"/>
      <c r="BB60" s="32"/>
      <c r="BC60" s="32"/>
      <c r="BD60" s="32"/>
      <c r="BE60" s="32"/>
      <c r="BF60" s="32"/>
      <c r="BG60" s="32"/>
      <c r="BH60" s="32"/>
      <c r="BI60" s="32"/>
      <c r="BJ60" s="32"/>
      <c r="BK60" s="32"/>
      <c r="BL60" s="32"/>
      <c r="BM60" s="32"/>
      <c r="BP60" s="4"/>
      <c r="BQ60" s="121"/>
      <c r="BR60" s="121"/>
      <c r="BS60" s="121"/>
      <c r="BT60" s="121"/>
      <c r="BU60" s="121"/>
      <c r="BV60" s="121"/>
      <c r="BW60" s="121"/>
      <c r="BX60" s="121"/>
      <c r="BY60" s="121"/>
      <c r="BZ60" s="121"/>
    </row>
    <row r="61" spans="1:78" ht="57" hidden="1" customHeight="1">
      <c r="A61" s="180">
        <f t="shared" si="33"/>
        <v>11</v>
      </c>
      <c r="B61" s="272" t="str">
        <f t="shared" si="34"/>
        <v/>
      </c>
      <c r="C61" s="272"/>
      <c r="D61" s="34" t="str">
        <f t="shared" ref="D61:AQ61" si="51">IF(D$48="","",D16)</f>
        <v/>
      </c>
      <c r="E61" s="34" t="str">
        <f t="shared" si="51"/>
        <v/>
      </c>
      <c r="F61" s="34" t="str">
        <f t="shared" si="51"/>
        <v/>
      </c>
      <c r="G61" s="34" t="str">
        <f t="shared" si="51"/>
        <v/>
      </c>
      <c r="H61" s="34" t="str">
        <f t="shared" si="51"/>
        <v/>
      </c>
      <c r="I61" s="34" t="str">
        <f t="shared" si="51"/>
        <v/>
      </c>
      <c r="J61" s="34" t="str">
        <f t="shared" si="51"/>
        <v/>
      </c>
      <c r="K61" s="34" t="str">
        <f t="shared" si="51"/>
        <v/>
      </c>
      <c r="L61" s="34" t="str">
        <f t="shared" si="51"/>
        <v/>
      </c>
      <c r="M61" s="34" t="str">
        <f t="shared" si="51"/>
        <v/>
      </c>
      <c r="N61" s="34" t="str">
        <f t="shared" si="51"/>
        <v/>
      </c>
      <c r="O61" s="34" t="str">
        <f t="shared" si="51"/>
        <v/>
      </c>
      <c r="P61" s="34" t="str">
        <f t="shared" si="51"/>
        <v/>
      </c>
      <c r="Q61" s="34" t="str">
        <f t="shared" si="51"/>
        <v/>
      </c>
      <c r="R61" s="34" t="str">
        <f t="shared" si="51"/>
        <v/>
      </c>
      <c r="S61" s="34" t="str">
        <f t="shared" si="51"/>
        <v/>
      </c>
      <c r="T61" s="34" t="str">
        <f t="shared" si="51"/>
        <v/>
      </c>
      <c r="U61" s="34" t="str">
        <f t="shared" si="51"/>
        <v/>
      </c>
      <c r="V61" s="34" t="str">
        <f t="shared" si="51"/>
        <v/>
      </c>
      <c r="W61" s="34" t="str">
        <f t="shared" si="51"/>
        <v/>
      </c>
      <c r="X61" s="34" t="str">
        <f t="shared" si="51"/>
        <v/>
      </c>
      <c r="Y61" s="34" t="str">
        <f t="shared" si="51"/>
        <v/>
      </c>
      <c r="Z61" s="34" t="str">
        <f t="shared" si="51"/>
        <v/>
      </c>
      <c r="AA61" s="34" t="str">
        <f t="shared" si="51"/>
        <v/>
      </c>
      <c r="AB61" s="34" t="str">
        <f t="shared" si="51"/>
        <v/>
      </c>
      <c r="AC61" s="34" t="str">
        <f t="shared" si="51"/>
        <v/>
      </c>
      <c r="AD61" s="34" t="str">
        <f t="shared" si="51"/>
        <v/>
      </c>
      <c r="AE61" s="34" t="str">
        <f t="shared" si="51"/>
        <v/>
      </c>
      <c r="AF61" s="34" t="str">
        <f t="shared" si="51"/>
        <v/>
      </c>
      <c r="AG61" s="34" t="str">
        <f t="shared" si="51"/>
        <v/>
      </c>
      <c r="AH61" s="34" t="str">
        <f t="shared" si="51"/>
        <v/>
      </c>
      <c r="AI61" s="34" t="str">
        <f t="shared" si="51"/>
        <v/>
      </c>
      <c r="AJ61" s="34" t="str">
        <f t="shared" si="51"/>
        <v/>
      </c>
      <c r="AK61" s="34" t="str">
        <f t="shared" si="51"/>
        <v/>
      </c>
      <c r="AL61" s="34" t="str">
        <f t="shared" si="51"/>
        <v/>
      </c>
      <c r="AM61" s="34" t="str">
        <f t="shared" si="51"/>
        <v/>
      </c>
      <c r="AN61" s="34" t="str">
        <f t="shared" si="51"/>
        <v/>
      </c>
      <c r="AO61" s="34" t="str">
        <f t="shared" si="51"/>
        <v/>
      </c>
      <c r="AP61" s="34" t="str">
        <f t="shared" si="51"/>
        <v/>
      </c>
      <c r="AQ61" s="34" t="str">
        <f t="shared" si="51"/>
        <v/>
      </c>
      <c r="AR61" s="32">
        <f t="shared" si="38"/>
        <v>0</v>
      </c>
      <c r="AS61" s="32">
        <f t="shared" si="39"/>
        <v>0</v>
      </c>
      <c r="AT61" s="32">
        <f t="shared" si="40"/>
        <v>0</v>
      </c>
      <c r="AU61" s="193">
        <f t="shared" si="41"/>
        <v>0</v>
      </c>
      <c r="AV61" s="35">
        <f t="shared" si="36"/>
        <v>0</v>
      </c>
      <c r="AW61" s="34" t="str">
        <f t="shared" si="42"/>
        <v/>
      </c>
      <c r="AY61" s="32"/>
      <c r="AZ61" s="32"/>
      <c r="BA61" s="32"/>
      <c r="BB61" s="32"/>
      <c r="BC61" s="32"/>
      <c r="BD61" s="32"/>
      <c r="BE61" s="32"/>
      <c r="BF61" s="32"/>
      <c r="BG61" s="32"/>
      <c r="BH61" s="32"/>
      <c r="BI61" s="32"/>
      <c r="BJ61" s="32"/>
      <c r="BK61" s="32"/>
      <c r="BL61" s="32"/>
      <c r="BM61" s="32"/>
      <c r="BP61" s="4"/>
      <c r="BQ61" s="121"/>
      <c r="BR61" s="121"/>
      <c r="BS61" s="121"/>
      <c r="BT61" s="121"/>
      <c r="BU61" s="121"/>
      <c r="BV61" s="121"/>
      <c r="BW61" s="121"/>
      <c r="BX61" s="121"/>
      <c r="BY61" s="121"/>
      <c r="BZ61" s="121"/>
    </row>
    <row r="62" spans="1:78" ht="57" hidden="1" customHeight="1">
      <c r="A62" s="180">
        <f t="shared" si="33"/>
        <v>12</v>
      </c>
      <c r="B62" s="272" t="str">
        <f t="shared" si="34"/>
        <v/>
      </c>
      <c r="C62" s="272"/>
      <c r="D62" s="34" t="str">
        <f t="shared" ref="D62:AQ62" si="52">IF(D$48="","",D17)</f>
        <v/>
      </c>
      <c r="E62" s="34" t="str">
        <f t="shared" si="52"/>
        <v/>
      </c>
      <c r="F62" s="34" t="str">
        <f t="shared" si="52"/>
        <v/>
      </c>
      <c r="G62" s="34" t="str">
        <f t="shared" si="52"/>
        <v/>
      </c>
      <c r="H62" s="34" t="str">
        <f t="shared" si="52"/>
        <v/>
      </c>
      <c r="I62" s="34" t="str">
        <f t="shared" si="52"/>
        <v/>
      </c>
      <c r="J62" s="34" t="str">
        <f t="shared" si="52"/>
        <v/>
      </c>
      <c r="K62" s="34" t="str">
        <f t="shared" si="52"/>
        <v/>
      </c>
      <c r="L62" s="34" t="str">
        <f t="shared" si="52"/>
        <v/>
      </c>
      <c r="M62" s="34" t="str">
        <f t="shared" si="52"/>
        <v/>
      </c>
      <c r="N62" s="34" t="str">
        <f t="shared" si="52"/>
        <v/>
      </c>
      <c r="O62" s="34" t="str">
        <f t="shared" si="52"/>
        <v/>
      </c>
      <c r="P62" s="34" t="str">
        <f t="shared" si="52"/>
        <v/>
      </c>
      <c r="Q62" s="34" t="str">
        <f t="shared" si="52"/>
        <v/>
      </c>
      <c r="R62" s="34" t="str">
        <f t="shared" si="52"/>
        <v/>
      </c>
      <c r="S62" s="34" t="str">
        <f t="shared" si="52"/>
        <v/>
      </c>
      <c r="T62" s="34" t="str">
        <f t="shared" si="52"/>
        <v/>
      </c>
      <c r="U62" s="34" t="str">
        <f t="shared" si="52"/>
        <v/>
      </c>
      <c r="V62" s="34" t="str">
        <f t="shared" si="52"/>
        <v/>
      </c>
      <c r="W62" s="34" t="str">
        <f t="shared" si="52"/>
        <v/>
      </c>
      <c r="X62" s="34" t="str">
        <f t="shared" si="52"/>
        <v/>
      </c>
      <c r="Y62" s="34" t="str">
        <f t="shared" si="52"/>
        <v/>
      </c>
      <c r="Z62" s="34" t="str">
        <f t="shared" si="52"/>
        <v/>
      </c>
      <c r="AA62" s="34" t="str">
        <f t="shared" si="52"/>
        <v/>
      </c>
      <c r="AB62" s="34" t="str">
        <f t="shared" si="52"/>
        <v/>
      </c>
      <c r="AC62" s="34" t="str">
        <f t="shared" si="52"/>
        <v/>
      </c>
      <c r="AD62" s="34" t="str">
        <f t="shared" si="52"/>
        <v/>
      </c>
      <c r="AE62" s="34" t="str">
        <f t="shared" si="52"/>
        <v/>
      </c>
      <c r="AF62" s="34" t="str">
        <f t="shared" si="52"/>
        <v/>
      </c>
      <c r="AG62" s="34" t="str">
        <f t="shared" si="52"/>
        <v/>
      </c>
      <c r="AH62" s="34" t="str">
        <f t="shared" si="52"/>
        <v/>
      </c>
      <c r="AI62" s="34" t="str">
        <f t="shared" si="52"/>
        <v/>
      </c>
      <c r="AJ62" s="34" t="str">
        <f t="shared" si="52"/>
        <v/>
      </c>
      <c r="AK62" s="34" t="str">
        <f t="shared" si="52"/>
        <v/>
      </c>
      <c r="AL62" s="34" t="str">
        <f t="shared" si="52"/>
        <v/>
      </c>
      <c r="AM62" s="34" t="str">
        <f t="shared" si="52"/>
        <v/>
      </c>
      <c r="AN62" s="34" t="str">
        <f t="shared" si="52"/>
        <v/>
      </c>
      <c r="AO62" s="34" t="str">
        <f t="shared" si="52"/>
        <v/>
      </c>
      <c r="AP62" s="34" t="str">
        <f t="shared" si="52"/>
        <v/>
      </c>
      <c r="AQ62" s="34" t="str">
        <f t="shared" si="52"/>
        <v/>
      </c>
      <c r="AR62" s="32">
        <f t="shared" si="38"/>
        <v>0</v>
      </c>
      <c r="AS62" s="32">
        <f t="shared" si="39"/>
        <v>0</v>
      </c>
      <c r="AT62" s="32">
        <f t="shared" si="40"/>
        <v>0</v>
      </c>
      <c r="AU62" s="193">
        <f t="shared" si="41"/>
        <v>0</v>
      </c>
      <c r="AV62" s="35">
        <f t="shared" si="36"/>
        <v>0</v>
      </c>
      <c r="AW62" s="34" t="str">
        <f t="shared" si="42"/>
        <v/>
      </c>
      <c r="AY62" s="32"/>
      <c r="AZ62" s="32"/>
      <c r="BA62" s="32"/>
      <c r="BB62" s="32"/>
      <c r="BC62" s="32"/>
      <c r="BD62" s="32"/>
      <c r="BE62" s="32"/>
      <c r="BF62" s="32"/>
      <c r="BG62" s="32"/>
      <c r="BH62" s="32"/>
      <c r="BI62" s="32"/>
      <c r="BJ62" s="32"/>
      <c r="BK62" s="32"/>
      <c r="BL62" s="32"/>
      <c r="BM62" s="32"/>
      <c r="BP62" s="4"/>
      <c r="BQ62" s="121"/>
      <c r="BR62" s="121"/>
      <c r="BS62" s="121"/>
      <c r="BT62" s="121"/>
      <c r="BU62" s="121"/>
      <c r="BV62" s="121"/>
      <c r="BW62" s="121"/>
      <c r="BX62" s="121"/>
      <c r="BY62" s="121"/>
      <c r="BZ62" s="121"/>
    </row>
    <row r="63" spans="1:78" ht="57" hidden="1" customHeight="1">
      <c r="A63" s="180">
        <f t="shared" si="33"/>
        <v>13</v>
      </c>
      <c r="B63" s="272" t="str">
        <f t="shared" si="34"/>
        <v/>
      </c>
      <c r="C63" s="272"/>
      <c r="D63" s="34" t="str">
        <f t="shared" ref="D63:AQ63" si="53">IF(D$48="","",D18)</f>
        <v/>
      </c>
      <c r="E63" s="34" t="str">
        <f t="shared" si="53"/>
        <v/>
      </c>
      <c r="F63" s="34" t="str">
        <f t="shared" si="53"/>
        <v/>
      </c>
      <c r="G63" s="34" t="str">
        <f t="shared" si="53"/>
        <v/>
      </c>
      <c r="H63" s="34" t="str">
        <f t="shared" si="53"/>
        <v/>
      </c>
      <c r="I63" s="34" t="str">
        <f t="shared" si="53"/>
        <v/>
      </c>
      <c r="J63" s="34" t="str">
        <f t="shared" si="53"/>
        <v/>
      </c>
      <c r="K63" s="34" t="str">
        <f t="shared" si="53"/>
        <v/>
      </c>
      <c r="L63" s="34" t="str">
        <f t="shared" si="53"/>
        <v/>
      </c>
      <c r="M63" s="34" t="str">
        <f t="shared" si="53"/>
        <v/>
      </c>
      <c r="N63" s="34" t="str">
        <f t="shared" si="53"/>
        <v/>
      </c>
      <c r="O63" s="34" t="str">
        <f t="shared" si="53"/>
        <v/>
      </c>
      <c r="P63" s="34" t="str">
        <f t="shared" si="53"/>
        <v/>
      </c>
      <c r="Q63" s="34" t="str">
        <f t="shared" si="53"/>
        <v/>
      </c>
      <c r="R63" s="34" t="str">
        <f t="shared" si="53"/>
        <v/>
      </c>
      <c r="S63" s="34" t="str">
        <f t="shared" si="53"/>
        <v/>
      </c>
      <c r="T63" s="34" t="str">
        <f t="shared" si="53"/>
        <v/>
      </c>
      <c r="U63" s="34" t="str">
        <f t="shared" si="53"/>
        <v/>
      </c>
      <c r="V63" s="34" t="str">
        <f t="shared" si="53"/>
        <v/>
      </c>
      <c r="W63" s="34" t="str">
        <f t="shared" si="53"/>
        <v/>
      </c>
      <c r="X63" s="34" t="str">
        <f t="shared" si="53"/>
        <v/>
      </c>
      <c r="Y63" s="34" t="str">
        <f t="shared" si="53"/>
        <v/>
      </c>
      <c r="Z63" s="34" t="str">
        <f t="shared" si="53"/>
        <v/>
      </c>
      <c r="AA63" s="34" t="str">
        <f t="shared" si="53"/>
        <v/>
      </c>
      <c r="AB63" s="34" t="str">
        <f t="shared" si="53"/>
        <v/>
      </c>
      <c r="AC63" s="34" t="str">
        <f t="shared" si="53"/>
        <v/>
      </c>
      <c r="AD63" s="34" t="str">
        <f t="shared" si="53"/>
        <v/>
      </c>
      <c r="AE63" s="34" t="str">
        <f t="shared" si="53"/>
        <v/>
      </c>
      <c r="AF63" s="34" t="str">
        <f t="shared" si="53"/>
        <v/>
      </c>
      <c r="AG63" s="34" t="str">
        <f t="shared" si="53"/>
        <v/>
      </c>
      <c r="AH63" s="34" t="str">
        <f t="shared" si="53"/>
        <v/>
      </c>
      <c r="AI63" s="34" t="str">
        <f t="shared" si="53"/>
        <v/>
      </c>
      <c r="AJ63" s="34" t="str">
        <f t="shared" si="53"/>
        <v/>
      </c>
      <c r="AK63" s="34" t="str">
        <f t="shared" si="53"/>
        <v/>
      </c>
      <c r="AL63" s="34" t="str">
        <f t="shared" si="53"/>
        <v/>
      </c>
      <c r="AM63" s="34" t="str">
        <f t="shared" si="53"/>
        <v/>
      </c>
      <c r="AN63" s="34" t="str">
        <f t="shared" si="53"/>
        <v/>
      </c>
      <c r="AO63" s="34" t="str">
        <f t="shared" si="53"/>
        <v/>
      </c>
      <c r="AP63" s="34" t="str">
        <f t="shared" si="53"/>
        <v/>
      </c>
      <c r="AQ63" s="34" t="str">
        <f t="shared" si="53"/>
        <v/>
      </c>
      <c r="AR63" s="32">
        <f t="shared" si="38"/>
        <v>0</v>
      </c>
      <c r="AS63" s="32">
        <f t="shared" si="39"/>
        <v>0</v>
      </c>
      <c r="AT63" s="32">
        <f t="shared" si="40"/>
        <v>0</v>
      </c>
      <c r="AU63" s="193">
        <f t="shared" si="41"/>
        <v>0</v>
      </c>
      <c r="AV63" s="35">
        <f t="shared" si="36"/>
        <v>0</v>
      </c>
      <c r="AW63" s="34" t="str">
        <f t="shared" si="42"/>
        <v/>
      </c>
      <c r="AY63" s="32"/>
      <c r="AZ63" s="32"/>
      <c r="BA63" s="32"/>
      <c r="BB63" s="32"/>
      <c r="BC63" s="32"/>
      <c r="BD63" s="32"/>
      <c r="BE63" s="32"/>
      <c r="BF63" s="32"/>
      <c r="BG63" s="32"/>
      <c r="BH63" s="32"/>
      <c r="BI63" s="32"/>
      <c r="BJ63" s="32"/>
      <c r="BK63" s="32"/>
      <c r="BL63" s="32"/>
      <c r="BM63" s="32"/>
      <c r="BP63" s="4"/>
      <c r="BQ63" s="121"/>
      <c r="BR63" s="121"/>
      <c r="BS63" s="121"/>
      <c r="BT63" s="121"/>
      <c r="BU63" s="121"/>
      <c r="BV63" s="121"/>
      <c r="BW63" s="121"/>
      <c r="BX63" s="121"/>
      <c r="BY63" s="121"/>
      <c r="BZ63" s="121"/>
    </row>
    <row r="64" spans="1:78" ht="57" hidden="1" customHeight="1">
      <c r="A64" s="180">
        <f t="shared" si="33"/>
        <v>14</v>
      </c>
      <c r="B64" s="272" t="str">
        <f t="shared" si="34"/>
        <v/>
      </c>
      <c r="C64" s="272"/>
      <c r="D64" s="34" t="str">
        <f t="shared" ref="D64:AQ64" si="54">IF(D$48="","",D19)</f>
        <v/>
      </c>
      <c r="E64" s="34" t="str">
        <f t="shared" si="54"/>
        <v/>
      </c>
      <c r="F64" s="34" t="str">
        <f t="shared" si="54"/>
        <v/>
      </c>
      <c r="G64" s="34" t="str">
        <f t="shared" si="54"/>
        <v/>
      </c>
      <c r="H64" s="34" t="str">
        <f t="shared" si="54"/>
        <v/>
      </c>
      <c r="I64" s="34" t="str">
        <f t="shared" si="54"/>
        <v/>
      </c>
      <c r="J64" s="34" t="str">
        <f t="shared" si="54"/>
        <v/>
      </c>
      <c r="K64" s="34" t="str">
        <f t="shared" si="54"/>
        <v/>
      </c>
      <c r="L64" s="34" t="str">
        <f t="shared" si="54"/>
        <v/>
      </c>
      <c r="M64" s="34" t="str">
        <f t="shared" si="54"/>
        <v/>
      </c>
      <c r="N64" s="34" t="str">
        <f t="shared" si="54"/>
        <v/>
      </c>
      <c r="O64" s="34" t="str">
        <f t="shared" si="54"/>
        <v/>
      </c>
      <c r="P64" s="34" t="str">
        <f t="shared" si="54"/>
        <v/>
      </c>
      <c r="Q64" s="34" t="str">
        <f t="shared" si="54"/>
        <v/>
      </c>
      <c r="R64" s="34" t="str">
        <f t="shared" si="54"/>
        <v/>
      </c>
      <c r="S64" s="34" t="str">
        <f t="shared" si="54"/>
        <v/>
      </c>
      <c r="T64" s="34" t="str">
        <f t="shared" si="54"/>
        <v/>
      </c>
      <c r="U64" s="34" t="str">
        <f t="shared" si="54"/>
        <v/>
      </c>
      <c r="V64" s="34" t="str">
        <f t="shared" si="54"/>
        <v/>
      </c>
      <c r="W64" s="34" t="str">
        <f t="shared" si="54"/>
        <v/>
      </c>
      <c r="X64" s="34" t="str">
        <f t="shared" si="54"/>
        <v/>
      </c>
      <c r="Y64" s="34" t="str">
        <f t="shared" si="54"/>
        <v/>
      </c>
      <c r="Z64" s="34" t="str">
        <f t="shared" si="54"/>
        <v/>
      </c>
      <c r="AA64" s="34" t="str">
        <f t="shared" si="54"/>
        <v/>
      </c>
      <c r="AB64" s="34" t="str">
        <f t="shared" si="54"/>
        <v/>
      </c>
      <c r="AC64" s="34" t="str">
        <f t="shared" si="54"/>
        <v/>
      </c>
      <c r="AD64" s="34" t="str">
        <f t="shared" si="54"/>
        <v/>
      </c>
      <c r="AE64" s="34" t="str">
        <f t="shared" si="54"/>
        <v/>
      </c>
      <c r="AF64" s="34" t="str">
        <f t="shared" si="54"/>
        <v/>
      </c>
      <c r="AG64" s="34" t="str">
        <f t="shared" si="54"/>
        <v/>
      </c>
      <c r="AH64" s="34" t="str">
        <f t="shared" si="54"/>
        <v/>
      </c>
      <c r="AI64" s="34" t="str">
        <f t="shared" si="54"/>
        <v/>
      </c>
      <c r="AJ64" s="34" t="str">
        <f t="shared" si="54"/>
        <v/>
      </c>
      <c r="AK64" s="34" t="str">
        <f t="shared" si="54"/>
        <v/>
      </c>
      <c r="AL64" s="34" t="str">
        <f t="shared" si="54"/>
        <v/>
      </c>
      <c r="AM64" s="34" t="str">
        <f t="shared" si="54"/>
        <v/>
      </c>
      <c r="AN64" s="34" t="str">
        <f t="shared" si="54"/>
        <v/>
      </c>
      <c r="AO64" s="34" t="str">
        <f t="shared" si="54"/>
        <v/>
      </c>
      <c r="AP64" s="34" t="str">
        <f t="shared" si="54"/>
        <v/>
      </c>
      <c r="AQ64" s="34" t="str">
        <f t="shared" si="54"/>
        <v/>
      </c>
      <c r="AR64" s="32">
        <f t="shared" si="38"/>
        <v>0</v>
      </c>
      <c r="AS64" s="32">
        <f t="shared" si="39"/>
        <v>0</v>
      </c>
      <c r="AT64" s="32">
        <f t="shared" si="40"/>
        <v>0</v>
      </c>
      <c r="AU64" s="193">
        <f t="shared" si="41"/>
        <v>0</v>
      </c>
      <c r="AV64" s="35">
        <f t="shared" si="36"/>
        <v>0</v>
      </c>
      <c r="AW64" s="34" t="str">
        <f t="shared" si="42"/>
        <v/>
      </c>
      <c r="AY64" s="32"/>
      <c r="AZ64" s="32"/>
      <c r="BA64" s="32"/>
      <c r="BB64" s="32"/>
      <c r="BC64" s="32"/>
      <c r="BD64" s="32"/>
      <c r="BE64" s="32"/>
      <c r="BF64" s="32"/>
      <c r="BG64" s="32"/>
      <c r="BH64" s="32"/>
      <c r="BI64" s="32"/>
      <c r="BJ64" s="32"/>
      <c r="BK64" s="32"/>
      <c r="BL64" s="32"/>
      <c r="BM64" s="32"/>
      <c r="BP64" s="4"/>
      <c r="BQ64" s="121"/>
      <c r="BR64" s="121"/>
      <c r="BS64" s="121"/>
      <c r="BT64" s="121"/>
      <c r="BU64" s="121"/>
      <c r="BV64" s="121"/>
      <c r="BW64" s="121"/>
      <c r="BX64" s="121"/>
      <c r="BY64" s="121"/>
      <c r="BZ64" s="121"/>
    </row>
    <row r="65" spans="1:78" ht="57" hidden="1" customHeight="1">
      <c r="A65" s="180">
        <f t="shared" si="33"/>
        <v>15</v>
      </c>
      <c r="B65" s="272" t="str">
        <f t="shared" si="34"/>
        <v/>
      </c>
      <c r="C65" s="272"/>
      <c r="D65" s="34" t="str">
        <f t="shared" ref="D65:AQ65" si="55">IF(D$48="","",D20)</f>
        <v/>
      </c>
      <c r="E65" s="34" t="str">
        <f t="shared" si="55"/>
        <v/>
      </c>
      <c r="F65" s="34" t="str">
        <f t="shared" si="55"/>
        <v/>
      </c>
      <c r="G65" s="34" t="str">
        <f t="shared" si="55"/>
        <v/>
      </c>
      <c r="H65" s="34" t="str">
        <f t="shared" si="55"/>
        <v/>
      </c>
      <c r="I65" s="34" t="str">
        <f t="shared" si="55"/>
        <v/>
      </c>
      <c r="J65" s="34" t="str">
        <f t="shared" si="55"/>
        <v/>
      </c>
      <c r="K65" s="34" t="str">
        <f t="shared" si="55"/>
        <v/>
      </c>
      <c r="L65" s="34" t="str">
        <f t="shared" si="55"/>
        <v/>
      </c>
      <c r="M65" s="34" t="str">
        <f t="shared" si="55"/>
        <v/>
      </c>
      <c r="N65" s="34" t="str">
        <f t="shared" si="55"/>
        <v/>
      </c>
      <c r="O65" s="34" t="str">
        <f t="shared" si="55"/>
        <v/>
      </c>
      <c r="P65" s="34" t="str">
        <f t="shared" si="55"/>
        <v/>
      </c>
      <c r="Q65" s="34" t="str">
        <f t="shared" si="55"/>
        <v/>
      </c>
      <c r="R65" s="34" t="str">
        <f t="shared" si="55"/>
        <v/>
      </c>
      <c r="S65" s="34" t="str">
        <f t="shared" si="55"/>
        <v/>
      </c>
      <c r="T65" s="34" t="str">
        <f t="shared" si="55"/>
        <v/>
      </c>
      <c r="U65" s="34" t="str">
        <f t="shared" si="55"/>
        <v/>
      </c>
      <c r="V65" s="34" t="str">
        <f t="shared" si="55"/>
        <v/>
      </c>
      <c r="W65" s="34" t="str">
        <f t="shared" si="55"/>
        <v/>
      </c>
      <c r="X65" s="34" t="str">
        <f t="shared" si="55"/>
        <v/>
      </c>
      <c r="Y65" s="34" t="str">
        <f t="shared" si="55"/>
        <v/>
      </c>
      <c r="Z65" s="34" t="str">
        <f t="shared" si="55"/>
        <v/>
      </c>
      <c r="AA65" s="34" t="str">
        <f t="shared" si="55"/>
        <v/>
      </c>
      <c r="AB65" s="34" t="str">
        <f t="shared" si="55"/>
        <v/>
      </c>
      <c r="AC65" s="34" t="str">
        <f t="shared" si="55"/>
        <v/>
      </c>
      <c r="AD65" s="34" t="str">
        <f t="shared" si="55"/>
        <v/>
      </c>
      <c r="AE65" s="34" t="str">
        <f t="shared" si="55"/>
        <v/>
      </c>
      <c r="AF65" s="34" t="str">
        <f t="shared" si="55"/>
        <v/>
      </c>
      <c r="AG65" s="34" t="str">
        <f t="shared" si="55"/>
        <v/>
      </c>
      <c r="AH65" s="34" t="str">
        <f t="shared" si="55"/>
        <v/>
      </c>
      <c r="AI65" s="34" t="str">
        <f t="shared" si="55"/>
        <v/>
      </c>
      <c r="AJ65" s="34" t="str">
        <f t="shared" si="55"/>
        <v/>
      </c>
      <c r="AK65" s="34" t="str">
        <f t="shared" si="55"/>
        <v/>
      </c>
      <c r="AL65" s="34" t="str">
        <f t="shared" si="55"/>
        <v/>
      </c>
      <c r="AM65" s="34" t="str">
        <f t="shared" si="55"/>
        <v/>
      </c>
      <c r="AN65" s="34" t="str">
        <f t="shared" si="55"/>
        <v/>
      </c>
      <c r="AO65" s="34" t="str">
        <f t="shared" si="55"/>
        <v/>
      </c>
      <c r="AP65" s="34" t="str">
        <f t="shared" si="55"/>
        <v/>
      </c>
      <c r="AQ65" s="34" t="str">
        <f t="shared" si="55"/>
        <v/>
      </c>
      <c r="AR65" s="32">
        <f t="shared" si="38"/>
        <v>0</v>
      </c>
      <c r="AS65" s="32">
        <f t="shared" si="39"/>
        <v>0</v>
      </c>
      <c r="AT65" s="32">
        <f t="shared" si="40"/>
        <v>0</v>
      </c>
      <c r="AU65" s="193">
        <f t="shared" si="41"/>
        <v>0</v>
      </c>
      <c r="AV65" s="35">
        <f t="shared" si="36"/>
        <v>0</v>
      </c>
      <c r="AW65" s="34" t="str">
        <f t="shared" si="42"/>
        <v/>
      </c>
      <c r="AY65" s="32"/>
      <c r="AZ65" s="32"/>
      <c r="BA65" s="32"/>
      <c r="BB65" s="32"/>
      <c r="BC65" s="32"/>
      <c r="BD65" s="32"/>
      <c r="BE65" s="32"/>
      <c r="BF65" s="32"/>
      <c r="BG65" s="32"/>
      <c r="BH65" s="32"/>
      <c r="BI65" s="32"/>
      <c r="BJ65" s="32"/>
      <c r="BK65" s="32"/>
      <c r="BL65" s="32"/>
      <c r="BM65" s="32"/>
      <c r="BP65" s="4"/>
      <c r="BQ65" s="121"/>
      <c r="BR65" s="121"/>
      <c r="BS65" s="121"/>
      <c r="BT65" s="121"/>
      <c r="BU65" s="121"/>
      <c r="BV65" s="121"/>
      <c r="BW65" s="121"/>
      <c r="BX65" s="121"/>
      <c r="BY65" s="121"/>
      <c r="BZ65" s="121"/>
    </row>
    <row r="66" spans="1:78" ht="57" hidden="1" customHeight="1">
      <c r="A66" s="180">
        <f t="shared" si="33"/>
        <v>16</v>
      </c>
      <c r="B66" s="272" t="str">
        <f t="shared" si="34"/>
        <v/>
      </c>
      <c r="C66" s="272"/>
      <c r="D66" s="34" t="str">
        <f t="shared" ref="D66:AQ66" si="56">IF(D$48="","",D21)</f>
        <v/>
      </c>
      <c r="E66" s="34" t="str">
        <f t="shared" si="56"/>
        <v/>
      </c>
      <c r="F66" s="34" t="str">
        <f t="shared" si="56"/>
        <v/>
      </c>
      <c r="G66" s="34" t="str">
        <f t="shared" si="56"/>
        <v/>
      </c>
      <c r="H66" s="34" t="str">
        <f t="shared" si="56"/>
        <v/>
      </c>
      <c r="I66" s="34" t="str">
        <f t="shared" si="56"/>
        <v/>
      </c>
      <c r="J66" s="34" t="str">
        <f t="shared" si="56"/>
        <v/>
      </c>
      <c r="K66" s="34" t="str">
        <f t="shared" si="56"/>
        <v/>
      </c>
      <c r="L66" s="34" t="str">
        <f t="shared" si="56"/>
        <v/>
      </c>
      <c r="M66" s="34" t="str">
        <f t="shared" si="56"/>
        <v/>
      </c>
      <c r="N66" s="34" t="str">
        <f t="shared" si="56"/>
        <v/>
      </c>
      <c r="O66" s="34" t="str">
        <f t="shared" si="56"/>
        <v/>
      </c>
      <c r="P66" s="34" t="str">
        <f t="shared" si="56"/>
        <v/>
      </c>
      <c r="Q66" s="34" t="str">
        <f t="shared" si="56"/>
        <v/>
      </c>
      <c r="R66" s="34" t="str">
        <f t="shared" si="56"/>
        <v/>
      </c>
      <c r="S66" s="34" t="str">
        <f t="shared" si="56"/>
        <v/>
      </c>
      <c r="T66" s="34" t="str">
        <f t="shared" si="56"/>
        <v/>
      </c>
      <c r="U66" s="34" t="str">
        <f t="shared" si="56"/>
        <v/>
      </c>
      <c r="V66" s="34" t="str">
        <f t="shared" si="56"/>
        <v/>
      </c>
      <c r="W66" s="34" t="str">
        <f t="shared" si="56"/>
        <v/>
      </c>
      <c r="X66" s="34" t="str">
        <f t="shared" si="56"/>
        <v/>
      </c>
      <c r="Y66" s="34" t="str">
        <f t="shared" si="56"/>
        <v/>
      </c>
      <c r="Z66" s="34" t="str">
        <f t="shared" si="56"/>
        <v/>
      </c>
      <c r="AA66" s="34" t="str">
        <f t="shared" si="56"/>
        <v/>
      </c>
      <c r="AB66" s="34" t="str">
        <f t="shared" si="56"/>
        <v/>
      </c>
      <c r="AC66" s="34" t="str">
        <f t="shared" si="56"/>
        <v/>
      </c>
      <c r="AD66" s="34" t="str">
        <f t="shared" si="56"/>
        <v/>
      </c>
      <c r="AE66" s="34" t="str">
        <f t="shared" si="56"/>
        <v/>
      </c>
      <c r="AF66" s="34" t="str">
        <f t="shared" si="56"/>
        <v/>
      </c>
      <c r="AG66" s="34" t="str">
        <f t="shared" si="56"/>
        <v/>
      </c>
      <c r="AH66" s="34" t="str">
        <f t="shared" si="56"/>
        <v/>
      </c>
      <c r="AI66" s="34" t="str">
        <f t="shared" si="56"/>
        <v/>
      </c>
      <c r="AJ66" s="34" t="str">
        <f t="shared" si="56"/>
        <v/>
      </c>
      <c r="AK66" s="34" t="str">
        <f t="shared" si="56"/>
        <v/>
      </c>
      <c r="AL66" s="34" t="str">
        <f t="shared" si="56"/>
        <v/>
      </c>
      <c r="AM66" s="34" t="str">
        <f t="shared" si="56"/>
        <v/>
      </c>
      <c r="AN66" s="34" t="str">
        <f t="shared" si="56"/>
        <v/>
      </c>
      <c r="AO66" s="34" t="str">
        <f t="shared" si="56"/>
        <v/>
      </c>
      <c r="AP66" s="34" t="str">
        <f t="shared" si="56"/>
        <v/>
      </c>
      <c r="AQ66" s="34" t="str">
        <f t="shared" si="56"/>
        <v/>
      </c>
      <c r="AR66" s="32">
        <f t="shared" si="38"/>
        <v>0</v>
      </c>
      <c r="AS66" s="32">
        <f t="shared" si="39"/>
        <v>0</v>
      </c>
      <c r="AT66" s="32">
        <f t="shared" si="40"/>
        <v>0</v>
      </c>
      <c r="AU66" s="193">
        <f t="shared" si="41"/>
        <v>0</v>
      </c>
      <c r="AV66" s="35">
        <f t="shared" si="36"/>
        <v>0</v>
      </c>
      <c r="AW66" s="34" t="str">
        <f t="shared" si="42"/>
        <v/>
      </c>
      <c r="AY66" s="32"/>
      <c r="AZ66" s="32"/>
      <c r="BA66" s="32"/>
      <c r="BB66" s="32"/>
      <c r="BC66" s="32"/>
      <c r="BD66" s="32"/>
      <c r="BE66" s="32"/>
      <c r="BF66" s="32"/>
      <c r="BG66" s="32"/>
      <c r="BH66" s="32"/>
      <c r="BI66" s="32"/>
      <c r="BJ66" s="32"/>
      <c r="BK66" s="32"/>
      <c r="BL66" s="32"/>
      <c r="BM66" s="32"/>
      <c r="BP66" s="4"/>
      <c r="BQ66" s="121"/>
      <c r="BR66" s="121"/>
      <c r="BS66" s="121"/>
      <c r="BT66" s="121"/>
      <c r="BU66" s="121"/>
      <c r="BV66" s="121"/>
      <c r="BW66" s="121"/>
      <c r="BX66" s="121"/>
      <c r="BY66" s="121"/>
      <c r="BZ66" s="121"/>
    </row>
    <row r="67" spans="1:78" ht="57" hidden="1" customHeight="1">
      <c r="A67" s="180">
        <f t="shared" si="33"/>
        <v>17</v>
      </c>
      <c r="B67" s="272" t="str">
        <f t="shared" si="34"/>
        <v/>
      </c>
      <c r="C67" s="272"/>
      <c r="D67" s="34" t="str">
        <f t="shared" ref="D67:AQ67" si="57">IF(D$48="","",D22)</f>
        <v/>
      </c>
      <c r="E67" s="34" t="str">
        <f t="shared" si="57"/>
        <v/>
      </c>
      <c r="F67" s="34" t="str">
        <f t="shared" si="57"/>
        <v/>
      </c>
      <c r="G67" s="34" t="str">
        <f t="shared" si="57"/>
        <v/>
      </c>
      <c r="H67" s="34" t="str">
        <f t="shared" si="57"/>
        <v/>
      </c>
      <c r="I67" s="34" t="str">
        <f t="shared" si="57"/>
        <v/>
      </c>
      <c r="J67" s="34" t="str">
        <f t="shared" si="57"/>
        <v/>
      </c>
      <c r="K67" s="34" t="str">
        <f t="shared" si="57"/>
        <v/>
      </c>
      <c r="L67" s="34" t="str">
        <f t="shared" si="57"/>
        <v/>
      </c>
      <c r="M67" s="34" t="str">
        <f t="shared" si="57"/>
        <v/>
      </c>
      <c r="N67" s="34" t="str">
        <f t="shared" si="57"/>
        <v/>
      </c>
      <c r="O67" s="34" t="str">
        <f t="shared" si="57"/>
        <v/>
      </c>
      <c r="P67" s="34" t="str">
        <f t="shared" si="57"/>
        <v/>
      </c>
      <c r="Q67" s="34" t="str">
        <f t="shared" si="57"/>
        <v/>
      </c>
      <c r="R67" s="34" t="str">
        <f t="shared" si="57"/>
        <v/>
      </c>
      <c r="S67" s="34" t="str">
        <f t="shared" si="57"/>
        <v/>
      </c>
      <c r="T67" s="34" t="str">
        <f t="shared" si="57"/>
        <v/>
      </c>
      <c r="U67" s="34" t="str">
        <f t="shared" si="57"/>
        <v/>
      </c>
      <c r="V67" s="34" t="str">
        <f t="shared" si="57"/>
        <v/>
      </c>
      <c r="W67" s="34" t="str">
        <f t="shared" si="57"/>
        <v/>
      </c>
      <c r="X67" s="34" t="str">
        <f t="shared" si="57"/>
        <v/>
      </c>
      <c r="Y67" s="34" t="str">
        <f t="shared" si="57"/>
        <v/>
      </c>
      <c r="Z67" s="34" t="str">
        <f t="shared" si="57"/>
        <v/>
      </c>
      <c r="AA67" s="34" t="str">
        <f t="shared" si="57"/>
        <v/>
      </c>
      <c r="AB67" s="34" t="str">
        <f t="shared" si="57"/>
        <v/>
      </c>
      <c r="AC67" s="34" t="str">
        <f t="shared" si="57"/>
        <v/>
      </c>
      <c r="AD67" s="34" t="str">
        <f t="shared" si="57"/>
        <v/>
      </c>
      <c r="AE67" s="34" t="str">
        <f t="shared" si="57"/>
        <v/>
      </c>
      <c r="AF67" s="34" t="str">
        <f t="shared" si="57"/>
        <v/>
      </c>
      <c r="AG67" s="34" t="str">
        <f t="shared" si="57"/>
        <v/>
      </c>
      <c r="AH67" s="34" t="str">
        <f t="shared" si="57"/>
        <v/>
      </c>
      <c r="AI67" s="34" t="str">
        <f t="shared" si="57"/>
        <v/>
      </c>
      <c r="AJ67" s="34" t="str">
        <f t="shared" si="57"/>
        <v/>
      </c>
      <c r="AK67" s="34" t="str">
        <f t="shared" si="57"/>
        <v/>
      </c>
      <c r="AL67" s="34" t="str">
        <f t="shared" si="57"/>
        <v/>
      </c>
      <c r="AM67" s="34" t="str">
        <f t="shared" si="57"/>
        <v/>
      </c>
      <c r="AN67" s="34" t="str">
        <f t="shared" si="57"/>
        <v/>
      </c>
      <c r="AO67" s="34" t="str">
        <f t="shared" si="57"/>
        <v/>
      </c>
      <c r="AP67" s="34" t="str">
        <f t="shared" si="57"/>
        <v/>
      </c>
      <c r="AQ67" s="34" t="str">
        <f t="shared" si="57"/>
        <v/>
      </c>
      <c r="AR67" s="32">
        <f t="shared" si="38"/>
        <v>0</v>
      </c>
      <c r="AS67" s="32">
        <f t="shared" si="39"/>
        <v>0</v>
      </c>
      <c r="AT67" s="32">
        <f t="shared" si="40"/>
        <v>0</v>
      </c>
      <c r="AU67" s="193">
        <f t="shared" si="41"/>
        <v>0</v>
      </c>
      <c r="AV67" s="35">
        <f t="shared" si="36"/>
        <v>0</v>
      </c>
      <c r="AW67" s="34" t="str">
        <f t="shared" si="42"/>
        <v/>
      </c>
      <c r="AY67" s="32"/>
      <c r="AZ67" s="32"/>
      <c r="BA67" s="32"/>
      <c r="BB67" s="32"/>
      <c r="BC67" s="32"/>
      <c r="BD67" s="32"/>
      <c r="BE67" s="32"/>
      <c r="BF67" s="32"/>
      <c r="BG67" s="32"/>
      <c r="BH67" s="32"/>
      <c r="BI67" s="32"/>
      <c r="BJ67" s="32"/>
      <c r="BK67" s="32"/>
      <c r="BL67" s="32"/>
      <c r="BM67" s="32"/>
      <c r="BP67" s="4"/>
      <c r="BQ67" s="121"/>
      <c r="BR67" s="121"/>
      <c r="BS67" s="121"/>
      <c r="BT67" s="121"/>
      <c r="BU67" s="121"/>
      <c r="BV67" s="121"/>
      <c r="BW67" s="121"/>
      <c r="BX67" s="121"/>
      <c r="BY67" s="121"/>
      <c r="BZ67" s="121"/>
    </row>
    <row r="68" spans="1:78" ht="57" hidden="1" customHeight="1">
      <c r="A68" s="180">
        <f t="shared" si="33"/>
        <v>18</v>
      </c>
      <c r="B68" s="272" t="str">
        <f t="shared" si="34"/>
        <v/>
      </c>
      <c r="C68" s="272"/>
      <c r="D68" s="34" t="str">
        <f t="shared" ref="D68:AQ68" si="58">IF(D$48="","",D23)</f>
        <v/>
      </c>
      <c r="E68" s="34" t="str">
        <f t="shared" si="58"/>
        <v/>
      </c>
      <c r="F68" s="34" t="str">
        <f t="shared" si="58"/>
        <v/>
      </c>
      <c r="G68" s="34" t="str">
        <f t="shared" si="58"/>
        <v/>
      </c>
      <c r="H68" s="34" t="str">
        <f t="shared" si="58"/>
        <v/>
      </c>
      <c r="I68" s="34" t="str">
        <f t="shared" si="58"/>
        <v/>
      </c>
      <c r="J68" s="34" t="str">
        <f t="shared" si="58"/>
        <v/>
      </c>
      <c r="K68" s="34" t="str">
        <f t="shared" si="58"/>
        <v/>
      </c>
      <c r="L68" s="34" t="str">
        <f t="shared" si="58"/>
        <v/>
      </c>
      <c r="M68" s="34" t="str">
        <f t="shared" si="58"/>
        <v/>
      </c>
      <c r="N68" s="34" t="str">
        <f t="shared" si="58"/>
        <v/>
      </c>
      <c r="O68" s="34" t="str">
        <f t="shared" si="58"/>
        <v/>
      </c>
      <c r="P68" s="34" t="str">
        <f t="shared" si="58"/>
        <v/>
      </c>
      <c r="Q68" s="34" t="str">
        <f t="shared" si="58"/>
        <v/>
      </c>
      <c r="R68" s="34" t="str">
        <f t="shared" si="58"/>
        <v/>
      </c>
      <c r="S68" s="34" t="str">
        <f t="shared" si="58"/>
        <v/>
      </c>
      <c r="T68" s="34" t="str">
        <f t="shared" si="58"/>
        <v/>
      </c>
      <c r="U68" s="34" t="str">
        <f t="shared" si="58"/>
        <v/>
      </c>
      <c r="V68" s="34" t="str">
        <f t="shared" si="58"/>
        <v/>
      </c>
      <c r="W68" s="34" t="str">
        <f t="shared" si="58"/>
        <v/>
      </c>
      <c r="X68" s="34" t="str">
        <f t="shared" si="58"/>
        <v/>
      </c>
      <c r="Y68" s="34" t="str">
        <f t="shared" si="58"/>
        <v/>
      </c>
      <c r="Z68" s="34" t="str">
        <f t="shared" si="58"/>
        <v/>
      </c>
      <c r="AA68" s="34" t="str">
        <f t="shared" si="58"/>
        <v/>
      </c>
      <c r="AB68" s="34" t="str">
        <f t="shared" si="58"/>
        <v/>
      </c>
      <c r="AC68" s="34" t="str">
        <f t="shared" si="58"/>
        <v/>
      </c>
      <c r="AD68" s="34" t="str">
        <f t="shared" si="58"/>
        <v/>
      </c>
      <c r="AE68" s="34" t="str">
        <f t="shared" si="58"/>
        <v/>
      </c>
      <c r="AF68" s="34" t="str">
        <f t="shared" si="58"/>
        <v/>
      </c>
      <c r="AG68" s="34" t="str">
        <f t="shared" si="58"/>
        <v/>
      </c>
      <c r="AH68" s="34" t="str">
        <f t="shared" si="58"/>
        <v/>
      </c>
      <c r="AI68" s="34" t="str">
        <f t="shared" si="58"/>
        <v/>
      </c>
      <c r="AJ68" s="34" t="str">
        <f t="shared" si="58"/>
        <v/>
      </c>
      <c r="AK68" s="34" t="str">
        <f t="shared" si="58"/>
        <v/>
      </c>
      <c r="AL68" s="34" t="str">
        <f t="shared" si="58"/>
        <v/>
      </c>
      <c r="AM68" s="34" t="str">
        <f t="shared" si="58"/>
        <v/>
      </c>
      <c r="AN68" s="34" t="str">
        <f t="shared" si="58"/>
        <v/>
      </c>
      <c r="AO68" s="34" t="str">
        <f t="shared" si="58"/>
        <v/>
      </c>
      <c r="AP68" s="34" t="str">
        <f t="shared" si="58"/>
        <v/>
      </c>
      <c r="AQ68" s="34" t="str">
        <f t="shared" si="58"/>
        <v/>
      </c>
      <c r="AR68" s="32">
        <f t="shared" si="38"/>
        <v>0</v>
      </c>
      <c r="AS68" s="32">
        <f t="shared" si="39"/>
        <v>0</v>
      </c>
      <c r="AT68" s="32">
        <f t="shared" si="40"/>
        <v>0</v>
      </c>
      <c r="AU68" s="193">
        <f t="shared" si="41"/>
        <v>0</v>
      </c>
      <c r="AV68" s="35">
        <f t="shared" si="36"/>
        <v>0</v>
      </c>
      <c r="AW68" s="34" t="str">
        <f t="shared" si="42"/>
        <v/>
      </c>
      <c r="AY68" s="32"/>
      <c r="AZ68" s="32"/>
      <c r="BA68" s="32"/>
      <c r="BB68" s="32"/>
      <c r="BC68" s="32"/>
      <c r="BD68" s="32"/>
      <c r="BE68" s="32"/>
      <c r="BF68" s="32"/>
      <c r="BG68" s="32"/>
      <c r="BH68" s="32"/>
      <c r="BI68" s="32"/>
      <c r="BJ68" s="32"/>
      <c r="BK68" s="32"/>
      <c r="BL68" s="32"/>
      <c r="BM68" s="32"/>
      <c r="BP68" s="4"/>
      <c r="BQ68" s="121"/>
      <c r="BR68" s="121"/>
      <c r="BS68" s="121"/>
      <c r="BT68" s="121"/>
      <c r="BU68" s="121"/>
      <c r="BV68" s="121"/>
      <c r="BW68" s="121"/>
      <c r="BX68" s="121"/>
      <c r="BY68" s="121"/>
      <c r="BZ68" s="121"/>
    </row>
    <row r="69" spans="1:78" ht="57" hidden="1" customHeight="1">
      <c r="A69" s="180">
        <f t="shared" si="33"/>
        <v>19</v>
      </c>
      <c r="B69" s="272" t="str">
        <f t="shared" si="34"/>
        <v/>
      </c>
      <c r="C69" s="272"/>
      <c r="D69" s="34" t="str">
        <f t="shared" ref="D69:AQ69" si="59">IF(D$48="","",D24)</f>
        <v/>
      </c>
      <c r="E69" s="34" t="str">
        <f t="shared" si="59"/>
        <v/>
      </c>
      <c r="F69" s="34" t="str">
        <f t="shared" si="59"/>
        <v/>
      </c>
      <c r="G69" s="34" t="str">
        <f t="shared" si="59"/>
        <v/>
      </c>
      <c r="H69" s="34" t="str">
        <f t="shared" si="59"/>
        <v/>
      </c>
      <c r="I69" s="34" t="str">
        <f t="shared" si="59"/>
        <v/>
      </c>
      <c r="J69" s="34" t="str">
        <f t="shared" si="59"/>
        <v/>
      </c>
      <c r="K69" s="34" t="str">
        <f t="shared" si="59"/>
        <v/>
      </c>
      <c r="L69" s="34" t="str">
        <f t="shared" si="59"/>
        <v/>
      </c>
      <c r="M69" s="34" t="str">
        <f t="shared" si="59"/>
        <v/>
      </c>
      <c r="N69" s="34" t="str">
        <f t="shared" si="59"/>
        <v/>
      </c>
      <c r="O69" s="34" t="str">
        <f t="shared" si="59"/>
        <v/>
      </c>
      <c r="P69" s="34" t="str">
        <f t="shared" si="59"/>
        <v/>
      </c>
      <c r="Q69" s="34" t="str">
        <f t="shared" si="59"/>
        <v/>
      </c>
      <c r="R69" s="34" t="str">
        <f t="shared" si="59"/>
        <v/>
      </c>
      <c r="S69" s="34" t="str">
        <f t="shared" si="59"/>
        <v/>
      </c>
      <c r="T69" s="34" t="str">
        <f t="shared" si="59"/>
        <v/>
      </c>
      <c r="U69" s="34" t="str">
        <f t="shared" si="59"/>
        <v/>
      </c>
      <c r="V69" s="34" t="str">
        <f t="shared" si="59"/>
        <v/>
      </c>
      <c r="W69" s="34" t="str">
        <f t="shared" si="59"/>
        <v/>
      </c>
      <c r="X69" s="34" t="str">
        <f t="shared" si="59"/>
        <v/>
      </c>
      <c r="Y69" s="34" t="str">
        <f t="shared" si="59"/>
        <v/>
      </c>
      <c r="Z69" s="34" t="str">
        <f t="shared" si="59"/>
        <v/>
      </c>
      <c r="AA69" s="34" t="str">
        <f t="shared" si="59"/>
        <v/>
      </c>
      <c r="AB69" s="34" t="str">
        <f t="shared" si="59"/>
        <v/>
      </c>
      <c r="AC69" s="34" t="str">
        <f t="shared" si="59"/>
        <v/>
      </c>
      <c r="AD69" s="34" t="str">
        <f t="shared" si="59"/>
        <v/>
      </c>
      <c r="AE69" s="34" t="str">
        <f t="shared" si="59"/>
        <v/>
      </c>
      <c r="AF69" s="34" t="str">
        <f t="shared" si="59"/>
        <v/>
      </c>
      <c r="AG69" s="34" t="str">
        <f t="shared" si="59"/>
        <v/>
      </c>
      <c r="AH69" s="34" t="str">
        <f t="shared" si="59"/>
        <v/>
      </c>
      <c r="AI69" s="34" t="str">
        <f t="shared" si="59"/>
        <v/>
      </c>
      <c r="AJ69" s="34" t="str">
        <f t="shared" si="59"/>
        <v/>
      </c>
      <c r="AK69" s="34" t="str">
        <f t="shared" si="59"/>
        <v/>
      </c>
      <c r="AL69" s="34" t="str">
        <f t="shared" si="59"/>
        <v/>
      </c>
      <c r="AM69" s="34" t="str">
        <f t="shared" si="59"/>
        <v/>
      </c>
      <c r="AN69" s="34" t="str">
        <f t="shared" si="59"/>
        <v/>
      </c>
      <c r="AO69" s="34" t="str">
        <f t="shared" si="59"/>
        <v/>
      </c>
      <c r="AP69" s="34" t="str">
        <f t="shared" si="59"/>
        <v/>
      </c>
      <c r="AQ69" s="34" t="str">
        <f t="shared" si="59"/>
        <v/>
      </c>
      <c r="AR69" s="32">
        <f t="shared" si="38"/>
        <v>0</v>
      </c>
      <c r="AS69" s="32">
        <f t="shared" si="39"/>
        <v>0</v>
      </c>
      <c r="AT69" s="32">
        <f t="shared" si="40"/>
        <v>0</v>
      </c>
      <c r="AU69" s="193">
        <f t="shared" si="41"/>
        <v>0</v>
      </c>
      <c r="AV69" s="35">
        <f t="shared" si="36"/>
        <v>0</v>
      </c>
      <c r="AW69" s="34" t="str">
        <f t="shared" si="42"/>
        <v/>
      </c>
      <c r="AY69" s="32"/>
      <c r="AZ69" s="32"/>
      <c r="BA69" s="32"/>
      <c r="BB69" s="32"/>
      <c r="BC69" s="32"/>
      <c r="BD69" s="32"/>
      <c r="BE69" s="32"/>
      <c r="BF69" s="32"/>
      <c r="BG69" s="32"/>
      <c r="BH69" s="32"/>
      <c r="BI69" s="32"/>
      <c r="BJ69" s="32"/>
      <c r="BK69" s="32"/>
      <c r="BL69" s="32"/>
      <c r="BM69" s="32"/>
      <c r="BP69" s="4"/>
      <c r="BQ69" s="121"/>
      <c r="BR69" s="121"/>
      <c r="BS69" s="121"/>
      <c r="BT69" s="121"/>
      <c r="BU69" s="121"/>
      <c r="BV69" s="121"/>
      <c r="BW69" s="121"/>
      <c r="BX69" s="121"/>
      <c r="BY69" s="121"/>
      <c r="BZ69" s="121"/>
    </row>
    <row r="70" spans="1:78" ht="57" hidden="1" customHeight="1">
      <c r="A70" s="180">
        <f t="shared" si="33"/>
        <v>20</v>
      </c>
      <c r="B70" s="272" t="str">
        <f t="shared" si="34"/>
        <v/>
      </c>
      <c r="C70" s="272"/>
      <c r="D70" s="34" t="str">
        <f t="shared" ref="D70:AQ70" si="60">IF(D$48="","",D25)</f>
        <v/>
      </c>
      <c r="E70" s="34" t="str">
        <f t="shared" si="60"/>
        <v/>
      </c>
      <c r="F70" s="34" t="str">
        <f t="shared" si="60"/>
        <v/>
      </c>
      <c r="G70" s="34" t="str">
        <f t="shared" si="60"/>
        <v/>
      </c>
      <c r="H70" s="34" t="str">
        <f t="shared" si="60"/>
        <v/>
      </c>
      <c r="I70" s="34" t="str">
        <f t="shared" si="60"/>
        <v/>
      </c>
      <c r="J70" s="34" t="str">
        <f t="shared" si="60"/>
        <v/>
      </c>
      <c r="K70" s="34" t="str">
        <f t="shared" si="60"/>
        <v/>
      </c>
      <c r="L70" s="34" t="str">
        <f t="shared" si="60"/>
        <v/>
      </c>
      <c r="M70" s="34" t="str">
        <f t="shared" si="60"/>
        <v/>
      </c>
      <c r="N70" s="34" t="str">
        <f t="shared" si="60"/>
        <v/>
      </c>
      <c r="O70" s="34" t="str">
        <f t="shared" si="60"/>
        <v/>
      </c>
      <c r="P70" s="34" t="str">
        <f t="shared" si="60"/>
        <v/>
      </c>
      <c r="Q70" s="34" t="str">
        <f t="shared" si="60"/>
        <v/>
      </c>
      <c r="R70" s="34" t="str">
        <f t="shared" si="60"/>
        <v/>
      </c>
      <c r="S70" s="34" t="str">
        <f t="shared" si="60"/>
        <v/>
      </c>
      <c r="T70" s="34" t="str">
        <f t="shared" si="60"/>
        <v/>
      </c>
      <c r="U70" s="34" t="str">
        <f t="shared" si="60"/>
        <v/>
      </c>
      <c r="V70" s="34" t="str">
        <f t="shared" si="60"/>
        <v/>
      </c>
      <c r="W70" s="34" t="str">
        <f t="shared" si="60"/>
        <v/>
      </c>
      <c r="X70" s="34" t="str">
        <f t="shared" si="60"/>
        <v/>
      </c>
      <c r="Y70" s="34" t="str">
        <f t="shared" si="60"/>
        <v/>
      </c>
      <c r="Z70" s="34" t="str">
        <f t="shared" si="60"/>
        <v/>
      </c>
      <c r="AA70" s="34" t="str">
        <f t="shared" si="60"/>
        <v/>
      </c>
      <c r="AB70" s="34" t="str">
        <f t="shared" si="60"/>
        <v/>
      </c>
      <c r="AC70" s="34" t="str">
        <f t="shared" si="60"/>
        <v/>
      </c>
      <c r="AD70" s="34" t="str">
        <f t="shared" si="60"/>
        <v/>
      </c>
      <c r="AE70" s="34" t="str">
        <f t="shared" si="60"/>
        <v/>
      </c>
      <c r="AF70" s="34" t="str">
        <f t="shared" si="60"/>
        <v/>
      </c>
      <c r="AG70" s="34" t="str">
        <f t="shared" si="60"/>
        <v/>
      </c>
      <c r="AH70" s="34" t="str">
        <f t="shared" si="60"/>
        <v/>
      </c>
      <c r="AI70" s="34" t="str">
        <f t="shared" si="60"/>
        <v/>
      </c>
      <c r="AJ70" s="34" t="str">
        <f t="shared" si="60"/>
        <v/>
      </c>
      <c r="AK70" s="34" t="str">
        <f t="shared" si="60"/>
        <v/>
      </c>
      <c r="AL70" s="34" t="str">
        <f t="shared" si="60"/>
        <v/>
      </c>
      <c r="AM70" s="34" t="str">
        <f t="shared" si="60"/>
        <v/>
      </c>
      <c r="AN70" s="34" t="str">
        <f t="shared" si="60"/>
        <v/>
      </c>
      <c r="AO70" s="34" t="str">
        <f t="shared" si="60"/>
        <v/>
      </c>
      <c r="AP70" s="34" t="str">
        <f t="shared" si="60"/>
        <v/>
      </c>
      <c r="AQ70" s="34" t="str">
        <f t="shared" si="60"/>
        <v/>
      </c>
      <c r="AR70" s="32">
        <f t="shared" si="38"/>
        <v>0</v>
      </c>
      <c r="AS70" s="32">
        <f t="shared" si="39"/>
        <v>0</v>
      </c>
      <c r="AT70" s="32">
        <f t="shared" si="40"/>
        <v>0</v>
      </c>
      <c r="AU70" s="193">
        <f t="shared" si="41"/>
        <v>0</v>
      </c>
      <c r="AV70" s="35">
        <f t="shared" si="36"/>
        <v>0</v>
      </c>
      <c r="AW70" s="34" t="str">
        <f t="shared" si="42"/>
        <v/>
      </c>
      <c r="AY70" s="32"/>
      <c r="AZ70" s="32"/>
      <c r="BA70" s="32"/>
      <c r="BB70" s="32"/>
      <c r="BC70" s="32"/>
      <c r="BD70" s="32"/>
      <c r="BE70" s="32"/>
      <c r="BF70" s="32"/>
      <c r="BG70" s="32"/>
      <c r="BH70" s="32"/>
      <c r="BI70" s="32"/>
      <c r="BJ70" s="32"/>
      <c r="BK70" s="32"/>
      <c r="BL70" s="32"/>
      <c r="BM70" s="32"/>
      <c r="BP70" s="4"/>
      <c r="BQ70" s="121"/>
      <c r="BR70" s="121"/>
      <c r="BS70" s="121"/>
      <c r="BT70" s="121"/>
      <c r="BU70" s="121"/>
      <c r="BV70" s="121"/>
      <c r="BW70" s="121"/>
      <c r="BX70" s="121"/>
      <c r="BY70" s="121"/>
      <c r="BZ70" s="121"/>
    </row>
    <row r="71" spans="1:78" ht="57" hidden="1" customHeight="1">
      <c r="A71" s="180">
        <f t="shared" si="33"/>
        <v>21</v>
      </c>
      <c r="B71" s="272" t="str">
        <f t="shared" si="34"/>
        <v/>
      </c>
      <c r="C71" s="272"/>
      <c r="D71" s="34" t="str">
        <f t="shared" ref="D71:AQ71" si="61">IF(D$48="","",D26)</f>
        <v/>
      </c>
      <c r="E71" s="34" t="str">
        <f t="shared" si="61"/>
        <v/>
      </c>
      <c r="F71" s="34" t="str">
        <f t="shared" si="61"/>
        <v/>
      </c>
      <c r="G71" s="34" t="str">
        <f t="shared" si="61"/>
        <v/>
      </c>
      <c r="H71" s="34" t="str">
        <f t="shared" si="61"/>
        <v/>
      </c>
      <c r="I71" s="34" t="str">
        <f t="shared" si="61"/>
        <v/>
      </c>
      <c r="J71" s="34" t="str">
        <f t="shared" si="61"/>
        <v/>
      </c>
      <c r="K71" s="34" t="str">
        <f t="shared" si="61"/>
        <v/>
      </c>
      <c r="L71" s="34" t="str">
        <f t="shared" si="61"/>
        <v/>
      </c>
      <c r="M71" s="34" t="str">
        <f t="shared" si="61"/>
        <v/>
      </c>
      <c r="N71" s="34" t="str">
        <f t="shared" si="61"/>
        <v/>
      </c>
      <c r="O71" s="34" t="str">
        <f t="shared" si="61"/>
        <v/>
      </c>
      <c r="P71" s="34" t="str">
        <f t="shared" si="61"/>
        <v/>
      </c>
      <c r="Q71" s="34" t="str">
        <f t="shared" si="61"/>
        <v/>
      </c>
      <c r="R71" s="34" t="str">
        <f t="shared" si="61"/>
        <v/>
      </c>
      <c r="S71" s="34" t="str">
        <f t="shared" si="61"/>
        <v/>
      </c>
      <c r="T71" s="34" t="str">
        <f t="shared" si="61"/>
        <v/>
      </c>
      <c r="U71" s="34" t="str">
        <f t="shared" si="61"/>
        <v/>
      </c>
      <c r="V71" s="34" t="str">
        <f t="shared" si="61"/>
        <v/>
      </c>
      <c r="W71" s="34" t="str">
        <f t="shared" si="61"/>
        <v/>
      </c>
      <c r="X71" s="34" t="str">
        <f t="shared" si="61"/>
        <v/>
      </c>
      <c r="Y71" s="34" t="str">
        <f t="shared" si="61"/>
        <v/>
      </c>
      <c r="Z71" s="34" t="str">
        <f t="shared" si="61"/>
        <v/>
      </c>
      <c r="AA71" s="34" t="str">
        <f t="shared" si="61"/>
        <v/>
      </c>
      <c r="AB71" s="34" t="str">
        <f t="shared" si="61"/>
        <v/>
      </c>
      <c r="AC71" s="34" t="str">
        <f t="shared" si="61"/>
        <v/>
      </c>
      <c r="AD71" s="34" t="str">
        <f t="shared" si="61"/>
        <v/>
      </c>
      <c r="AE71" s="34" t="str">
        <f t="shared" si="61"/>
        <v/>
      </c>
      <c r="AF71" s="34" t="str">
        <f t="shared" si="61"/>
        <v/>
      </c>
      <c r="AG71" s="34" t="str">
        <f t="shared" si="61"/>
        <v/>
      </c>
      <c r="AH71" s="34" t="str">
        <f t="shared" si="61"/>
        <v/>
      </c>
      <c r="AI71" s="34" t="str">
        <f t="shared" si="61"/>
        <v/>
      </c>
      <c r="AJ71" s="34" t="str">
        <f t="shared" si="61"/>
        <v/>
      </c>
      <c r="AK71" s="34" t="str">
        <f t="shared" si="61"/>
        <v/>
      </c>
      <c r="AL71" s="34" t="str">
        <f t="shared" si="61"/>
        <v/>
      </c>
      <c r="AM71" s="34" t="str">
        <f t="shared" si="61"/>
        <v/>
      </c>
      <c r="AN71" s="34" t="str">
        <f t="shared" si="61"/>
        <v/>
      </c>
      <c r="AO71" s="34" t="str">
        <f t="shared" si="61"/>
        <v/>
      </c>
      <c r="AP71" s="34" t="str">
        <f t="shared" si="61"/>
        <v/>
      </c>
      <c r="AQ71" s="34" t="str">
        <f t="shared" si="61"/>
        <v/>
      </c>
      <c r="AR71" s="32">
        <f t="shared" si="38"/>
        <v>0</v>
      </c>
      <c r="AS71" s="32">
        <f t="shared" si="39"/>
        <v>0</v>
      </c>
      <c r="AT71" s="32">
        <f t="shared" si="40"/>
        <v>0</v>
      </c>
      <c r="AU71" s="193">
        <f t="shared" si="41"/>
        <v>0</v>
      </c>
      <c r="AV71" s="35">
        <f t="shared" si="36"/>
        <v>0</v>
      </c>
      <c r="AW71" s="34" t="str">
        <f t="shared" si="42"/>
        <v/>
      </c>
      <c r="AY71" s="32"/>
      <c r="AZ71" s="32"/>
      <c r="BA71" s="32"/>
      <c r="BB71" s="32"/>
      <c r="BC71" s="32"/>
      <c r="BD71" s="32"/>
      <c r="BE71" s="32"/>
      <c r="BF71" s="32"/>
      <c r="BG71" s="32"/>
      <c r="BH71" s="32"/>
      <c r="BI71" s="32"/>
      <c r="BJ71" s="32"/>
      <c r="BK71" s="32"/>
      <c r="BL71" s="32"/>
      <c r="BM71" s="32"/>
      <c r="BP71" s="4"/>
      <c r="BQ71" s="121"/>
      <c r="BR71" s="121"/>
      <c r="BS71" s="121"/>
      <c r="BT71" s="121"/>
      <c r="BU71" s="121"/>
      <c r="BV71" s="121"/>
      <c r="BW71" s="121"/>
      <c r="BX71" s="121"/>
      <c r="BY71" s="121"/>
      <c r="BZ71" s="121"/>
    </row>
    <row r="72" spans="1:78" ht="57" hidden="1" customHeight="1">
      <c r="A72" s="180">
        <f t="shared" si="33"/>
        <v>22</v>
      </c>
      <c r="B72" s="272" t="str">
        <f t="shared" si="34"/>
        <v/>
      </c>
      <c r="C72" s="272"/>
      <c r="D72" s="34" t="str">
        <f t="shared" ref="D72:AQ72" si="62">IF(D$48="","",D27)</f>
        <v/>
      </c>
      <c r="E72" s="34" t="str">
        <f t="shared" si="62"/>
        <v/>
      </c>
      <c r="F72" s="34" t="str">
        <f t="shared" si="62"/>
        <v/>
      </c>
      <c r="G72" s="34" t="str">
        <f t="shared" si="62"/>
        <v/>
      </c>
      <c r="H72" s="34" t="str">
        <f t="shared" si="62"/>
        <v/>
      </c>
      <c r="I72" s="34" t="str">
        <f t="shared" si="62"/>
        <v/>
      </c>
      <c r="J72" s="34" t="str">
        <f t="shared" si="62"/>
        <v/>
      </c>
      <c r="K72" s="34" t="str">
        <f t="shared" si="62"/>
        <v/>
      </c>
      <c r="L72" s="34" t="str">
        <f t="shared" si="62"/>
        <v/>
      </c>
      <c r="M72" s="34" t="str">
        <f t="shared" si="62"/>
        <v/>
      </c>
      <c r="N72" s="34" t="str">
        <f t="shared" si="62"/>
        <v/>
      </c>
      <c r="O72" s="34" t="str">
        <f t="shared" si="62"/>
        <v/>
      </c>
      <c r="P72" s="34" t="str">
        <f t="shared" si="62"/>
        <v/>
      </c>
      <c r="Q72" s="34" t="str">
        <f t="shared" si="62"/>
        <v/>
      </c>
      <c r="R72" s="34" t="str">
        <f t="shared" si="62"/>
        <v/>
      </c>
      <c r="S72" s="34" t="str">
        <f t="shared" si="62"/>
        <v/>
      </c>
      <c r="T72" s="34" t="str">
        <f t="shared" si="62"/>
        <v/>
      </c>
      <c r="U72" s="34" t="str">
        <f t="shared" si="62"/>
        <v/>
      </c>
      <c r="V72" s="34" t="str">
        <f t="shared" si="62"/>
        <v/>
      </c>
      <c r="W72" s="34" t="str">
        <f t="shared" si="62"/>
        <v/>
      </c>
      <c r="X72" s="34" t="str">
        <f t="shared" si="62"/>
        <v/>
      </c>
      <c r="Y72" s="34" t="str">
        <f t="shared" si="62"/>
        <v/>
      </c>
      <c r="Z72" s="34" t="str">
        <f t="shared" si="62"/>
        <v/>
      </c>
      <c r="AA72" s="34" t="str">
        <f t="shared" si="62"/>
        <v/>
      </c>
      <c r="AB72" s="34" t="str">
        <f t="shared" si="62"/>
        <v/>
      </c>
      <c r="AC72" s="34" t="str">
        <f t="shared" si="62"/>
        <v/>
      </c>
      <c r="AD72" s="34" t="str">
        <f t="shared" si="62"/>
        <v/>
      </c>
      <c r="AE72" s="34" t="str">
        <f t="shared" si="62"/>
        <v/>
      </c>
      <c r="AF72" s="34" t="str">
        <f t="shared" si="62"/>
        <v/>
      </c>
      <c r="AG72" s="34" t="str">
        <f t="shared" si="62"/>
        <v/>
      </c>
      <c r="AH72" s="34" t="str">
        <f t="shared" si="62"/>
        <v/>
      </c>
      <c r="AI72" s="34" t="str">
        <f t="shared" si="62"/>
        <v/>
      </c>
      <c r="AJ72" s="34" t="str">
        <f t="shared" si="62"/>
        <v/>
      </c>
      <c r="AK72" s="34" t="str">
        <f t="shared" si="62"/>
        <v/>
      </c>
      <c r="AL72" s="34" t="str">
        <f t="shared" si="62"/>
        <v/>
      </c>
      <c r="AM72" s="34" t="str">
        <f t="shared" si="62"/>
        <v/>
      </c>
      <c r="AN72" s="34" t="str">
        <f t="shared" si="62"/>
        <v/>
      </c>
      <c r="AO72" s="34" t="str">
        <f t="shared" si="62"/>
        <v/>
      </c>
      <c r="AP72" s="34" t="str">
        <f t="shared" si="62"/>
        <v/>
      </c>
      <c r="AQ72" s="34" t="str">
        <f t="shared" si="62"/>
        <v/>
      </c>
      <c r="AR72" s="32">
        <f t="shared" si="38"/>
        <v>0</v>
      </c>
      <c r="AS72" s="32">
        <f t="shared" si="39"/>
        <v>0</v>
      </c>
      <c r="AT72" s="32">
        <f t="shared" si="40"/>
        <v>0</v>
      </c>
      <c r="AU72" s="193">
        <f t="shared" si="41"/>
        <v>0</v>
      </c>
      <c r="AV72" s="35">
        <f t="shared" si="36"/>
        <v>0</v>
      </c>
      <c r="AW72" s="34" t="str">
        <f t="shared" si="42"/>
        <v/>
      </c>
      <c r="AY72" s="32"/>
      <c r="AZ72" s="32"/>
      <c r="BA72" s="32"/>
      <c r="BB72" s="32"/>
      <c r="BC72" s="32"/>
      <c r="BD72" s="32"/>
      <c r="BE72" s="32"/>
      <c r="BF72" s="32"/>
      <c r="BG72" s="32"/>
      <c r="BH72" s="32"/>
      <c r="BI72" s="32"/>
      <c r="BJ72" s="32"/>
      <c r="BK72" s="32"/>
      <c r="BL72" s="32"/>
      <c r="BM72" s="32"/>
      <c r="BP72" s="4"/>
      <c r="BQ72" s="121"/>
      <c r="BR72" s="121"/>
      <c r="BS72" s="121"/>
      <c r="BT72" s="121"/>
      <c r="BU72" s="121"/>
      <c r="BV72" s="121"/>
      <c r="BW72" s="121"/>
      <c r="BX72" s="121"/>
      <c r="BY72" s="121"/>
      <c r="BZ72" s="121"/>
    </row>
    <row r="73" spans="1:78" ht="57" hidden="1" customHeight="1">
      <c r="A73" s="180">
        <f t="shared" si="33"/>
        <v>23</v>
      </c>
      <c r="B73" s="272" t="str">
        <f t="shared" si="34"/>
        <v/>
      </c>
      <c r="C73" s="272"/>
      <c r="D73" s="34" t="str">
        <f t="shared" ref="D73:AQ73" si="63">IF(D$48="","",D28)</f>
        <v/>
      </c>
      <c r="E73" s="34" t="str">
        <f t="shared" si="63"/>
        <v/>
      </c>
      <c r="F73" s="34" t="str">
        <f t="shared" si="63"/>
        <v/>
      </c>
      <c r="G73" s="34" t="str">
        <f t="shared" si="63"/>
        <v/>
      </c>
      <c r="H73" s="34" t="str">
        <f t="shared" si="63"/>
        <v/>
      </c>
      <c r="I73" s="34" t="str">
        <f t="shared" si="63"/>
        <v/>
      </c>
      <c r="J73" s="34" t="str">
        <f t="shared" si="63"/>
        <v/>
      </c>
      <c r="K73" s="34" t="str">
        <f t="shared" si="63"/>
        <v/>
      </c>
      <c r="L73" s="34" t="str">
        <f t="shared" si="63"/>
        <v/>
      </c>
      <c r="M73" s="34" t="str">
        <f t="shared" si="63"/>
        <v/>
      </c>
      <c r="N73" s="34" t="str">
        <f t="shared" si="63"/>
        <v/>
      </c>
      <c r="O73" s="34" t="str">
        <f t="shared" si="63"/>
        <v/>
      </c>
      <c r="P73" s="34" t="str">
        <f t="shared" si="63"/>
        <v/>
      </c>
      <c r="Q73" s="34" t="str">
        <f t="shared" si="63"/>
        <v/>
      </c>
      <c r="R73" s="34" t="str">
        <f t="shared" si="63"/>
        <v/>
      </c>
      <c r="S73" s="34" t="str">
        <f t="shared" si="63"/>
        <v/>
      </c>
      <c r="T73" s="34" t="str">
        <f t="shared" si="63"/>
        <v/>
      </c>
      <c r="U73" s="34" t="str">
        <f t="shared" si="63"/>
        <v/>
      </c>
      <c r="V73" s="34" t="str">
        <f t="shared" si="63"/>
        <v/>
      </c>
      <c r="W73" s="34" t="str">
        <f t="shared" si="63"/>
        <v/>
      </c>
      <c r="X73" s="34" t="str">
        <f t="shared" si="63"/>
        <v/>
      </c>
      <c r="Y73" s="34" t="str">
        <f t="shared" si="63"/>
        <v/>
      </c>
      <c r="Z73" s="34" t="str">
        <f t="shared" si="63"/>
        <v/>
      </c>
      <c r="AA73" s="34" t="str">
        <f t="shared" si="63"/>
        <v/>
      </c>
      <c r="AB73" s="34" t="str">
        <f t="shared" si="63"/>
        <v/>
      </c>
      <c r="AC73" s="34" t="str">
        <f t="shared" si="63"/>
        <v/>
      </c>
      <c r="AD73" s="34" t="str">
        <f t="shared" si="63"/>
        <v/>
      </c>
      <c r="AE73" s="34" t="str">
        <f t="shared" si="63"/>
        <v/>
      </c>
      <c r="AF73" s="34" t="str">
        <f t="shared" si="63"/>
        <v/>
      </c>
      <c r="AG73" s="34" t="str">
        <f t="shared" si="63"/>
        <v/>
      </c>
      <c r="AH73" s="34" t="str">
        <f t="shared" si="63"/>
        <v/>
      </c>
      <c r="AI73" s="34" t="str">
        <f t="shared" si="63"/>
        <v/>
      </c>
      <c r="AJ73" s="34" t="str">
        <f t="shared" si="63"/>
        <v/>
      </c>
      <c r="AK73" s="34" t="str">
        <f t="shared" si="63"/>
        <v/>
      </c>
      <c r="AL73" s="34" t="str">
        <f t="shared" si="63"/>
        <v/>
      </c>
      <c r="AM73" s="34" t="str">
        <f t="shared" si="63"/>
        <v/>
      </c>
      <c r="AN73" s="34" t="str">
        <f t="shared" si="63"/>
        <v/>
      </c>
      <c r="AO73" s="34" t="str">
        <f t="shared" si="63"/>
        <v/>
      </c>
      <c r="AP73" s="34" t="str">
        <f t="shared" si="63"/>
        <v/>
      </c>
      <c r="AQ73" s="34" t="str">
        <f t="shared" si="63"/>
        <v/>
      </c>
      <c r="AR73" s="32">
        <f t="shared" si="38"/>
        <v>0</v>
      </c>
      <c r="AS73" s="32">
        <f t="shared" si="39"/>
        <v>0</v>
      </c>
      <c r="AT73" s="32">
        <f t="shared" si="40"/>
        <v>0</v>
      </c>
      <c r="AU73" s="193">
        <f t="shared" si="41"/>
        <v>0</v>
      </c>
      <c r="AV73" s="35">
        <f t="shared" si="36"/>
        <v>0</v>
      </c>
      <c r="AW73" s="34" t="str">
        <f t="shared" si="42"/>
        <v/>
      </c>
      <c r="AY73" s="32"/>
      <c r="AZ73" s="32"/>
      <c r="BA73" s="32"/>
      <c r="BB73" s="32"/>
      <c r="BC73" s="32"/>
      <c r="BD73" s="32"/>
      <c r="BE73" s="32"/>
      <c r="BF73" s="32"/>
      <c r="BG73" s="32"/>
      <c r="BH73" s="32"/>
      <c r="BI73" s="32"/>
      <c r="BJ73" s="32"/>
      <c r="BK73" s="32"/>
      <c r="BL73" s="32"/>
      <c r="BM73" s="32"/>
      <c r="BP73" s="4"/>
      <c r="BQ73" s="121"/>
      <c r="BR73" s="121"/>
      <c r="BS73" s="121"/>
      <c r="BT73" s="121"/>
      <c r="BU73" s="121"/>
      <c r="BV73" s="121"/>
      <c r="BW73" s="121"/>
      <c r="BX73" s="121"/>
      <c r="BY73" s="121"/>
      <c r="BZ73" s="121"/>
    </row>
    <row r="74" spans="1:78" ht="57" hidden="1" customHeight="1">
      <c r="A74" s="180">
        <f t="shared" si="33"/>
        <v>24</v>
      </c>
      <c r="B74" s="272" t="str">
        <f t="shared" si="34"/>
        <v/>
      </c>
      <c r="C74" s="272"/>
      <c r="D74" s="34" t="str">
        <f t="shared" ref="D74:AQ74" si="64">IF(D$48="","",D29)</f>
        <v/>
      </c>
      <c r="E74" s="34" t="str">
        <f t="shared" si="64"/>
        <v/>
      </c>
      <c r="F74" s="34" t="str">
        <f t="shared" si="64"/>
        <v/>
      </c>
      <c r="G74" s="34" t="str">
        <f t="shared" si="64"/>
        <v/>
      </c>
      <c r="H74" s="34" t="str">
        <f t="shared" si="64"/>
        <v/>
      </c>
      <c r="I74" s="34" t="str">
        <f t="shared" si="64"/>
        <v/>
      </c>
      <c r="J74" s="34" t="str">
        <f t="shared" si="64"/>
        <v/>
      </c>
      <c r="K74" s="34" t="str">
        <f t="shared" si="64"/>
        <v/>
      </c>
      <c r="L74" s="34" t="str">
        <f t="shared" si="64"/>
        <v/>
      </c>
      <c r="M74" s="34" t="str">
        <f t="shared" si="64"/>
        <v/>
      </c>
      <c r="N74" s="34" t="str">
        <f t="shared" si="64"/>
        <v/>
      </c>
      <c r="O74" s="34" t="str">
        <f t="shared" si="64"/>
        <v/>
      </c>
      <c r="P74" s="34" t="str">
        <f t="shared" si="64"/>
        <v/>
      </c>
      <c r="Q74" s="34" t="str">
        <f t="shared" si="64"/>
        <v/>
      </c>
      <c r="R74" s="34" t="str">
        <f t="shared" si="64"/>
        <v/>
      </c>
      <c r="S74" s="34" t="str">
        <f t="shared" si="64"/>
        <v/>
      </c>
      <c r="T74" s="34" t="str">
        <f t="shared" si="64"/>
        <v/>
      </c>
      <c r="U74" s="34" t="str">
        <f t="shared" si="64"/>
        <v/>
      </c>
      <c r="V74" s="34" t="str">
        <f t="shared" si="64"/>
        <v/>
      </c>
      <c r="W74" s="34" t="str">
        <f t="shared" si="64"/>
        <v/>
      </c>
      <c r="X74" s="34" t="str">
        <f t="shared" si="64"/>
        <v/>
      </c>
      <c r="Y74" s="34" t="str">
        <f t="shared" si="64"/>
        <v/>
      </c>
      <c r="Z74" s="34" t="str">
        <f t="shared" si="64"/>
        <v/>
      </c>
      <c r="AA74" s="34" t="str">
        <f t="shared" si="64"/>
        <v/>
      </c>
      <c r="AB74" s="34" t="str">
        <f t="shared" si="64"/>
        <v/>
      </c>
      <c r="AC74" s="34" t="str">
        <f t="shared" si="64"/>
        <v/>
      </c>
      <c r="AD74" s="34" t="str">
        <f t="shared" si="64"/>
        <v/>
      </c>
      <c r="AE74" s="34" t="str">
        <f t="shared" si="64"/>
        <v/>
      </c>
      <c r="AF74" s="34" t="str">
        <f t="shared" si="64"/>
        <v/>
      </c>
      <c r="AG74" s="34" t="str">
        <f t="shared" si="64"/>
        <v/>
      </c>
      <c r="AH74" s="34" t="str">
        <f t="shared" si="64"/>
        <v/>
      </c>
      <c r="AI74" s="34" t="str">
        <f t="shared" si="64"/>
        <v/>
      </c>
      <c r="AJ74" s="34" t="str">
        <f t="shared" si="64"/>
        <v/>
      </c>
      <c r="AK74" s="34" t="str">
        <f t="shared" si="64"/>
        <v/>
      </c>
      <c r="AL74" s="34" t="str">
        <f t="shared" si="64"/>
        <v/>
      </c>
      <c r="AM74" s="34" t="str">
        <f t="shared" si="64"/>
        <v/>
      </c>
      <c r="AN74" s="34" t="str">
        <f t="shared" si="64"/>
        <v/>
      </c>
      <c r="AO74" s="34" t="str">
        <f t="shared" si="64"/>
        <v/>
      </c>
      <c r="AP74" s="34" t="str">
        <f t="shared" si="64"/>
        <v/>
      </c>
      <c r="AQ74" s="34" t="str">
        <f t="shared" si="64"/>
        <v/>
      </c>
      <c r="AR74" s="32">
        <f t="shared" si="38"/>
        <v>0</v>
      </c>
      <c r="AS74" s="32">
        <f t="shared" si="39"/>
        <v>0</v>
      </c>
      <c r="AT74" s="32">
        <f t="shared" si="40"/>
        <v>0</v>
      </c>
      <c r="AU74" s="193">
        <f t="shared" si="41"/>
        <v>0</v>
      </c>
      <c r="AV74" s="35">
        <f t="shared" si="36"/>
        <v>0</v>
      </c>
      <c r="AW74" s="34" t="str">
        <f t="shared" si="42"/>
        <v/>
      </c>
      <c r="AY74" s="32"/>
      <c r="AZ74" s="32"/>
      <c r="BA74" s="32"/>
      <c r="BB74" s="32"/>
      <c r="BC74" s="32"/>
      <c r="BD74" s="32"/>
      <c r="BE74" s="32"/>
      <c r="BF74" s="32"/>
      <c r="BG74" s="32"/>
      <c r="BH74" s="32"/>
      <c r="BI74" s="32"/>
      <c r="BJ74" s="32"/>
      <c r="BK74" s="32"/>
      <c r="BL74" s="32"/>
      <c r="BM74" s="32"/>
      <c r="BP74" s="4"/>
      <c r="BQ74" s="121"/>
      <c r="BR74" s="121"/>
      <c r="BS74" s="121"/>
      <c r="BT74" s="121"/>
      <c r="BU74" s="121"/>
      <c r="BV74" s="121"/>
      <c r="BW74" s="121"/>
      <c r="BX74" s="121"/>
      <c r="BY74" s="121"/>
      <c r="BZ74" s="121"/>
    </row>
    <row r="75" spans="1:78" ht="57" hidden="1" customHeight="1">
      <c r="A75" s="180">
        <f t="shared" si="33"/>
        <v>25</v>
      </c>
      <c r="B75" s="272" t="str">
        <f t="shared" si="34"/>
        <v/>
      </c>
      <c r="C75" s="272"/>
      <c r="D75" s="34" t="str">
        <f t="shared" ref="D75:AQ75" si="65">IF(D$48="","",D30)</f>
        <v/>
      </c>
      <c r="E75" s="34" t="str">
        <f t="shared" si="65"/>
        <v/>
      </c>
      <c r="F75" s="34" t="str">
        <f t="shared" si="65"/>
        <v/>
      </c>
      <c r="G75" s="34" t="str">
        <f t="shared" si="65"/>
        <v/>
      </c>
      <c r="H75" s="34" t="str">
        <f t="shared" si="65"/>
        <v/>
      </c>
      <c r="I75" s="34" t="str">
        <f t="shared" si="65"/>
        <v/>
      </c>
      <c r="J75" s="34" t="str">
        <f t="shared" si="65"/>
        <v/>
      </c>
      <c r="K75" s="34" t="str">
        <f t="shared" si="65"/>
        <v/>
      </c>
      <c r="L75" s="34" t="str">
        <f t="shared" si="65"/>
        <v/>
      </c>
      <c r="M75" s="34" t="str">
        <f t="shared" si="65"/>
        <v/>
      </c>
      <c r="N75" s="34" t="str">
        <f t="shared" si="65"/>
        <v/>
      </c>
      <c r="O75" s="34" t="str">
        <f t="shared" si="65"/>
        <v/>
      </c>
      <c r="P75" s="34" t="str">
        <f t="shared" si="65"/>
        <v/>
      </c>
      <c r="Q75" s="34" t="str">
        <f t="shared" si="65"/>
        <v/>
      </c>
      <c r="R75" s="34" t="str">
        <f t="shared" si="65"/>
        <v/>
      </c>
      <c r="S75" s="34" t="str">
        <f t="shared" si="65"/>
        <v/>
      </c>
      <c r="T75" s="34" t="str">
        <f t="shared" si="65"/>
        <v/>
      </c>
      <c r="U75" s="34" t="str">
        <f t="shared" si="65"/>
        <v/>
      </c>
      <c r="V75" s="34" t="str">
        <f t="shared" si="65"/>
        <v/>
      </c>
      <c r="W75" s="34" t="str">
        <f t="shared" si="65"/>
        <v/>
      </c>
      <c r="X75" s="34" t="str">
        <f t="shared" si="65"/>
        <v/>
      </c>
      <c r="Y75" s="34" t="str">
        <f t="shared" si="65"/>
        <v/>
      </c>
      <c r="Z75" s="34" t="str">
        <f t="shared" si="65"/>
        <v/>
      </c>
      <c r="AA75" s="34" t="str">
        <f t="shared" si="65"/>
        <v/>
      </c>
      <c r="AB75" s="34" t="str">
        <f t="shared" si="65"/>
        <v/>
      </c>
      <c r="AC75" s="34" t="str">
        <f t="shared" si="65"/>
        <v/>
      </c>
      <c r="AD75" s="34" t="str">
        <f t="shared" si="65"/>
        <v/>
      </c>
      <c r="AE75" s="34" t="str">
        <f t="shared" si="65"/>
        <v/>
      </c>
      <c r="AF75" s="34" t="str">
        <f t="shared" si="65"/>
        <v/>
      </c>
      <c r="AG75" s="34" t="str">
        <f t="shared" si="65"/>
        <v/>
      </c>
      <c r="AH75" s="34" t="str">
        <f t="shared" si="65"/>
        <v/>
      </c>
      <c r="AI75" s="34" t="str">
        <f t="shared" si="65"/>
        <v/>
      </c>
      <c r="AJ75" s="34" t="str">
        <f t="shared" si="65"/>
        <v/>
      </c>
      <c r="AK75" s="34" t="str">
        <f t="shared" si="65"/>
        <v/>
      </c>
      <c r="AL75" s="34" t="str">
        <f t="shared" si="65"/>
        <v/>
      </c>
      <c r="AM75" s="34" t="str">
        <f t="shared" si="65"/>
        <v/>
      </c>
      <c r="AN75" s="34" t="str">
        <f t="shared" si="65"/>
        <v/>
      </c>
      <c r="AO75" s="34" t="str">
        <f t="shared" si="65"/>
        <v/>
      </c>
      <c r="AP75" s="34" t="str">
        <f t="shared" si="65"/>
        <v/>
      </c>
      <c r="AQ75" s="34" t="str">
        <f t="shared" si="65"/>
        <v/>
      </c>
      <c r="AR75" s="32">
        <f t="shared" si="38"/>
        <v>0</v>
      </c>
      <c r="AS75" s="32">
        <f t="shared" si="39"/>
        <v>0</v>
      </c>
      <c r="AT75" s="32">
        <f t="shared" si="40"/>
        <v>0</v>
      </c>
      <c r="AU75" s="193">
        <f t="shared" si="41"/>
        <v>0</v>
      </c>
      <c r="AV75" s="35">
        <f t="shared" si="36"/>
        <v>0</v>
      </c>
      <c r="AW75" s="34" t="str">
        <f t="shared" si="42"/>
        <v/>
      </c>
      <c r="AY75" s="32"/>
      <c r="AZ75" s="32"/>
      <c r="BA75" s="32"/>
      <c r="BB75" s="32"/>
      <c r="BC75" s="32"/>
      <c r="BD75" s="32"/>
      <c r="BE75" s="32"/>
      <c r="BF75" s="32"/>
      <c r="BG75" s="32"/>
      <c r="BH75" s="32"/>
      <c r="BI75" s="32"/>
      <c r="BJ75" s="32"/>
      <c r="BK75" s="32"/>
      <c r="BL75" s="32"/>
      <c r="BM75" s="32"/>
      <c r="BP75" s="4"/>
      <c r="BQ75" s="121"/>
      <c r="BR75" s="121"/>
      <c r="BS75" s="121"/>
      <c r="BT75" s="121"/>
      <c r="BU75" s="121"/>
      <c r="BV75" s="121"/>
      <c r="BW75" s="121"/>
      <c r="BX75" s="121"/>
      <c r="BY75" s="121"/>
      <c r="BZ75" s="121"/>
    </row>
    <row r="76" spans="1:78" ht="57" hidden="1" customHeight="1">
      <c r="A76" s="180">
        <f t="shared" si="33"/>
        <v>26</v>
      </c>
      <c r="B76" s="272" t="str">
        <f t="shared" si="34"/>
        <v/>
      </c>
      <c r="C76" s="272"/>
      <c r="D76" s="34" t="str">
        <f t="shared" ref="D76:AQ76" si="66">IF(D$48="","",D31)</f>
        <v/>
      </c>
      <c r="E76" s="34" t="str">
        <f t="shared" si="66"/>
        <v/>
      </c>
      <c r="F76" s="34" t="str">
        <f t="shared" si="66"/>
        <v/>
      </c>
      <c r="G76" s="34" t="str">
        <f t="shared" si="66"/>
        <v/>
      </c>
      <c r="H76" s="34" t="str">
        <f t="shared" si="66"/>
        <v/>
      </c>
      <c r="I76" s="34" t="str">
        <f t="shared" si="66"/>
        <v/>
      </c>
      <c r="J76" s="34" t="str">
        <f t="shared" si="66"/>
        <v/>
      </c>
      <c r="K76" s="34" t="str">
        <f t="shared" si="66"/>
        <v/>
      </c>
      <c r="L76" s="34" t="str">
        <f t="shared" si="66"/>
        <v/>
      </c>
      <c r="M76" s="34" t="str">
        <f t="shared" si="66"/>
        <v/>
      </c>
      <c r="N76" s="34" t="str">
        <f t="shared" si="66"/>
        <v/>
      </c>
      <c r="O76" s="34" t="str">
        <f t="shared" si="66"/>
        <v/>
      </c>
      <c r="P76" s="34" t="str">
        <f t="shared" si="66"/>
        <v/>
      </c>
      <c r="Q76" s="34" t="str">
        <f t="shared" si="66"/>
        <v/>
      </c>
      <c r="R76" s="34" t="str">
        <f t="shared" si="66"/>
        <v/>
      </c>
      <c r="S76" s="34" t="str">
        <f t="shared" si="66"/>
        <v/>
      </c>
      <c r="T76" s="34" t="str">
        <f t="shared" si="66"/>
        <v/>
      </c>
      <c r="U76" s="34" t="str">
        <f t="shared" si="66"/>
        <v/>
      </c>
      <c r="V76" s="34" t="str">
        <f t="shared" si="66"/>
        <v/>
      </c>
      <c r="W76" s="34" t="str">
        <f t="shared" si="66"/>
        <v/>
      </c>
      <c r="X76" s="34" t="str">
        <f t="shared" si="66"/>
        <v/>
      </c>
      <c r="Y76" s="34" t="str">
        <f t="shared" si="66"/>
        <v/>
      </c>
      <c r="Z76" s="34" t="str">
        <f t="shared" si="66"/>
        <v/>
      </c>
      <c r="AA76" s="34" t="str">
        <f t="shared" si="66"/>
        <v/>
      </c>
      <c r="AB76" s="34" t="str">
        <f t="shared" si="66"/>
        <v/>
      </c>
      <c r="AC76" s="34" t="str">
        <f t="shared" si="66"/>
        <v/>
      </c>
      <c r="AD76" s="34" t="str">
        <f t="shared" si="66"/>
        <v/>
      </c>
      <c r="AE76" s="34" t="str">
        <f t="shared" si="66"/>
        <v/>
      </c>
      <c r="AF76" s="34" t="str">
        <f t="shared" si="66"/>
        <v/>
      </c>
      <c r="AG76" s="34" t="str">
        <f t="shared" si="66"/>
        <v/>
      </c>
      <c r="AH76" s="34" t="str">
        <f t="shared" si="66"/>
        <v/>
      </c>
      <c r="AI76" s="34" t="str">
        <f t="shared" si="66"/>
        <v/>
      </c>
      <c r="AJ76" s="34" t="str">
        <f t="shared" si="66"/>
        <v/>
      </c>
      <c r="AK76" s="34" t="str">
        <f t="shared" si="66"/>
        <v/>
      </c>
      <c r="AL76" s="34" t="str">
        <f t="shared" si="66"/>
        <v/>
      </c>
      <c r="AM76" s="34" t="str">
        <f t="shared" si="66"/>
        <v/>
      </c>
      <c r="AN76" s="34" t="str">
        <f t="shared" si="66"/>
        <v/>
      </c>
      <c r="AO76" s="34" t="str">
        <f t="shared" si="66"/>
        <v/>
      </c>
      <c r="AP76" s="34" t="str">
        <f t="shared" si="66"/>
        <v/>
      </c>
      <c r="AQ76" s="34" t="str">
        <f t="shared" si="66"/>
        <v/>
      </c>
      <c r="AR76" s="32">
        <f t="shared" si="38"/>
        <v>0</v>
      </c>
      <c r="AS76" s="32">
        <f t="shared" si="39"/>
        <v>0</v>
      </c>
      <c r="AT76" s="32">
        <f t="shared" si="40"/>
        <v>0</v>
      </c>
      <c r="AU76" s="193">
        <f t="shared" si="41"/>
        <v>0</v>
      </c>
      <c r="AV76" s="35">
        <f t="shared" si="36"/>
        <v>0</v>
      </c>
      <c r="AW76" s="34" t="str">
        <f t="shared" si="42"/>
        <v/>
      </c>
      <c r="AY76" s="32"/>
      <c r="AZ76" s="32"/>
      <c r="BA76" s="32"/>
      <c r="BB76" s="32"/>
      <c r="BC76" s="32"/>
      <c r="BD76" s="32"/>
      <c r="BE76" s="32"/>
      <c r="BF76" s="32"/>
      <c r="BG76" s="32"/>
      <c r="BH76" s="32"/>
      <c r="BI76" s="32"/>
      <c r="BJ76" s="32"/>
      <c r="BK76" s="32"/>
      <c r="BL76" s="32"/>
      <c r="BM76" s="32"/>
      <c r="BP76" s="4"/>
      <c r="BQ76" s="121"/>
      <c r="BR76" s="121"/>
      <c r="BS76" s="121"/>
      <c r="BT76" s="121"/>
      <c r="BU76" s="121"/>
      <c r="BV76" s="121"/>
      <c r="BW76" s="121"/>
      <c r="BX76" s="121"/>
      <c r="BY76" s="121"/>
      <c r="BZ76" s="121"/>
    </row>
    <row r="77" spans="1:78" ht="57" hidden="1" customHeight="1">
      <c r="A77" s="180">
        <f t="shared" si="33"/>
        <v>27</v>
      </c>
      <c r="B77" s="272" t="str">
        <f t="shared" si="34"/>
        <v/>
      </c>
      <c r="C77" s="272"/>
      <c r="D77" s="34" t="str">
        <f t="shared" ref="D77:AQ77" si="67">IF(D$48="","",D32)</f>
        <v/>
      </c>
      <c r="E77" s="34" t="str">
        <f t="shared" si="67"/>
        <v/>
      </c>
      <c r="F77" s="34" t="str">
        <f t="shared" si="67"/>
        <v/>
      </c>
      <c r="G77" s="34" t="str">
        <f t="shared" si="67"/>
        <v/>
      </c>
      <c r="H77" s="34" t="str">
        <f t="shared" si="67"/>
        <v/>
      </c>
      <c r="I77" s="34" t="str">
        <f t="shared" si="67"/>
        <v/>
      </c>
      <c r="J77" s="34" t="str">
        <f t="shared" si="67"/>
        <v/>
      </c>
      <c r="K77" s="34" t="str">
        <f t="shared" si="67"/>
        <v/>
      </c>
      <c r="L77" s="34" t="str">
        <f t="shared" si="67"/>
        <v/>
      </c>
      <c r="M77" s="34" t="str">
        <f t="shared" si="67"/>
        <v/>
      </c>
      <c r="N77" s="34" t="str">
        <f t="shared" si="67"/>
        <v/>
      </c>
      <c r="O77" s="34" t="str">
        <f t="shared" si="67"/>
        <v/>
      </c>
      <c r="P77" s="34" t="str">
        <f t="shared" si="67"/>
        <v/>
      </c>
      <c r="Q77" s="34" t="str">
        <f t="shared" si="67"/>
        <v/>
      </c>
      <c r="R77" s="34" t="str">
        <f t="shared" si="67"/>
        <v/>
      </c>
      <c r="S77" s="34" t="str">
        <f t="shared" si="67"/>
        <v/>
      </c>
      <c r="T77" s="34" t="str">
        <f t="shared" si="67"/>
        <v/>
      </c>
      <c r="U77" s="34" t="str">
        <f t="shared" si="67"/>
        <v/>
      </c>
      <c r="V77" s="34" t="str">
        <f t="shared" si="67"/>
        <v/>
      </c>
      <c r="W77" s="34" t="str">
        <f t="shared" si="67"/>
        <v/>
      </c>
      <c r="X77" s="34" t="str">
        <f t="shared" si="67"/>
        <v/>
      </c>
      <c r="Y77" s="34" t="str">
        <f t="shared" si="67"/>
        <v/>
      </c>
      <c r="Z77" s="34" t="str">
        <f t="shared" si="67"/>
        <v/>
      </c>
      <c r="AA77" s="34" t="str">
        <f t="shared" si="67"/>
        <v/>
      </c>
      <c r="AB77" s="34" t="str">
        <f t="shared" si="67"/>
        <v/>
      </c>
      <c r="AC77" s="34" t="str">
        <f t="shared" si="67"/>
        <v/>
      </c>
      <c r="AD77" s="34" t="str">
        <f t="shared" si="67"/>
        <v/>
      </c>
      <c r="AE77" s="34" t="str">
        <f t="shared" si="67"/>
        <v/>
      </c>
      <c r="AF77" s="34" t="str">
        <f t="shared" si="67"/>
        <v/>
      </c>
      <c r="AG77" s="34" t="str">
        <f t="shared" si="67"/>
        <v/>
      </c>
      <c r="AH77" s="34" t="str">
        <f t="shared" si="67"/>
        <v/>
      </c>
      <c r="AI77" s="34" t="str">
        <f t="shared" si="67"/>
        <v/>
      </c>
      <c r="AJ77" s="34" t="str">
        <f t="shared" si="67"/>
        <v/>
      </c>
      <c r="AK77" s="34" t="str">
        <f t="shared" si="67"/>
        <v/>
      </c>
      <c r="AL77" s="34" t="str">
        <f t="shared" si="67"/>
        <v/>
      </c>
      <c r="AM77" s="34" t="str">
        <f t="shared" si="67"/>
        <v/>
      </c>
      <c r="AN77" s="34" t="str">
        <f t="shared" si="67"/>
        <v/>
      </c>
      <c r="AO77" s="34" t="str">
        <f t="shared" si="67"/>
        <v/>
      </c>
      <c r="AP77" s="34" t="str">
        <f t="shared" si="67"/>
        <v/>
      </c>
      <c r="AQ77" s="34" t="str">
        <f t="shared" si="67"/>
        <v/>
      </c>
      <c r="AR77" s="32">
        <f t="shared" si="38"/>
        <v>0</v>
      </c>
      <c r="AS77" s="32">
        <f t="shared" si="39"/>
        <v>0</v>
      </c>
      <c r="AT77" s="32">
        <f t="shared" si="40"/>
        <v>0</v>
      </c>
      <c r="AU77" s="193">
        <f t="shared" si="41"/>
        <v>0</v>
      </c>
      <c r="AV77" s="35">
        <f t="shared" si="36"/>
        <v>0</v>
      </c>
      <c r="AW77" s="34" t="str">
        <f t="shared" si="42"/>
        <v/>
      </c>
      <c r="AY77" s="32"/>
      <c r="AZ77" s="32"/>
      <c r="BA77" s="32"/>
      <c r="BB77" s="32"/>
      <c r="BC77" s="32"/>
      <c r="BD77" s="32"/>
      <c r="BE77" s="32"/>
      <c r="BF77" s="32"/>
      <c r="BG77" s="32"/>
      <c r="BH77" s="32"/>
      <c r="BI77" s="32"/>
      <c r="BJ77" s="32"/>
      <c r="BK77" s="32"/>
      <c r="BL77" s="32"/>
      <c r="BM77" s="32"/>
      <c r="BP77" s="4"/>
      <c r="BQ77" s="121"/>
      <c r="BR77" s="121"/>
      <c r="BS77" s="121"/>
      <c r="BT77" s="121"/>
      <c r="BU77" s="121"/>
      <c r="BV77" s="121"/>
      <c r="BW77" s="121"/>
      <c r="BX77" s="121"/>
      <c r="BY77" s="121"/>
      <c r="BZ77" s="121"/>
    </row>
    <row r="78" spans="1:78" ht="57" hidden="1" customHeight="1">
      <c r="A78" s="180">
        <f t="shared" si="33"/>
        <v>28</v>
      </c>
      <c r="B78" s="272" t="str">
        <f t="shared" si="34"/>
        <v/>
      </c>
      <c r="C78" s="272"/>
      <c r="D78" s="34" t="str">
        <f t="shared" ref="D78:AQ78" si="68">IF(D$48="","",D33)</f>
        <v/>
      </c>
      <c r="E78" s="34" t="str">
        <f t="shared" si="68"/>
        <v/>
      </c>
      <c r="F78" s="34" t="str">
        <f t="shared" si="68"/>
        <v/>
      </c>
      <c r="G78" s="34" t="str">
        <f t="shared" si="68"/>
        <v/>
      </c>
      <c r="H78" s="34" t="str">
        <f t="shared" si="68"/>
        <v/>
      </c>
      <c r="I78" s="34" t="str">
        <f t="shared" si="68"/>
        <v/>
      </c>
      <c r="J78" s="34" t="str">
        <f t="shared" si="68"/>
        <v/>
      </c>
      <c r="K78" s="34" t="str">
        <f t="shared" si="68"/>
        <v/>
      </c>
      <c r="L78" s="34" t="str">
        <f t="shared" si="68"/>
        <v/>
      </c>
      <c r="M78" s="34" t="str">
        <f t="shared" si="68"/>
        <v/>
      </c>
      <c r="N78" s="34" t="str">
        <f t="shared" si="68"/>
        <v/>
      </c>
      <c r="O78" s="34" t="str">
        <f t="shared" si="68"/>
        <v/>
      </c>
      <c r="P78" s="34" t="str">
        <f t="shared" si="68"/>
        <v/>
      </c>
      <c r="Q78" s="34" t="str">
        <f t="shared" si="68"/>
        <v/>
      </c>
      <c r="R78" s="34" t="str">
        <f t="shared" si="68"/>
        <v/>
      </c>
      <c r="S78" s="34" t="str">
        <f t="shared" si="68"/>
        <v/>
      </c>
      <c r="T78" s="34" t="str">
        <f t="shared" si="68"/>
        <v/>
      </c>
      <c r="U78" s="34" t="str">
        <f t="shared" si="68"/>
        <v/>
      </c>
      <c r="V78" s="34" t="str">
        <f t="shared" si="68"/>
        <v/>
      </c>
      <c r="W78" s="34" t="str">
        <f t="shared" si="68"/>
        <v/>
      </c>
      <c r="X78" s="34" t="str">
        <f t="shared" si="68"/>
        <v/>
      </c>
      <c r="Y78" s="34" t="str">
        <f t="shared" si="68"/>
        <v/>
      </c>
      <c r="Z78" s="34" t="str">
        <f t="shared" si="68"/>
        <v/>
      </c>
      <c r="AA78" s="34" t="str">
        <f t="shared" si="68"/>
        <v/>
      </c>
      <c r="AB78" s="34" t="str">
        <f t="shared" si="68"/>
        <v/>
      </c>
      <c r="AC78" s="34" t="str">
        <f t="shared" si="68"/>
        <v/>
      </c>
      <c r="AD78" s="34" t="str">
        <f t="shared" si="68"/>
        <v/>
      </c>
      <c r="AE78" s="34" t="str">
        <f t="shared" si="68"/>
        <v/>
      </c>
      <c r="AF78" s="34" t="str">
        <f t="shared" si="68"/>
        <v/>
      </c>
      <c r="AG78" s="34" t="str">
        <f t="shared" si="68"/>
        <v/>
      </c>
      <c r="AH78" s="34" t="str">
        <f t="shared" si="68"/>
        <v/>
      </c>
      <c r="AI78" s="34" t="str">
        <f t="shared" si="68"/>
        <v/>
      </c>
      <c r="AJ78" s="34" t="str">
        <f t="shared" si="68"/>
        <v/>
      </c>
      <c r="AK78" s="34" t="str">
        <f t="shared" si="68"/>
        <v/>
      </c>
      <c r="AL78" s="34" t="str">
        <f t="shared" si="68"/>
        <v/>
      </c>
      <c r="AM78" s="34" t="str">
        <f t="shared" si="68"/>
        <v/>
      </c>
      <c r="AN78" s="34" t="str">
        <f t="shared" si="68"/>
        <v/>
      </c>
      <c r="AO78" s="34" t="str">
        <f t="shared" si="68"/>
        <v/>
      </c>
      <c r="AP78" s="34" t="str">
        <f t="shared" si="68"/>
        <v/>
      </c>
      <c r="AQ78" s="34" t="str">
        <f t="shared" si="68"/>
        <v/>
      </c>
      <c r="AR78" s="32">
        <f t="shared" si="38"/>
        <v>0</v>
      </c>
      <c r="AS78" s="32">
        <f t="shared" si="39"/>
        <v>0</v>
      </c>
      <c r="AT78" s="32">
        <f t="shared" si="40"/>
        <v>0</v>
      </c>
      <c r="AU78" s="193">
        <f t="shared" si="41"/>
        <v>0</v>
      </c>
      <c r="AV78" s="35">
        <f t="shared" si="36"/>
        <v>0</v>
      </c>
      <c r="AW78" s="34" t="str">
        <f t="shared" si="42"/>
        <v/>
      </c>
      <c r="AY78" s="32"/>
      <c r="AZ78" s="32"/>
      <c r="BA78" s="32"/>
      <c r="BB78" s="32"/>
      <c r="BC78" s="32"/>
      <c r="BD78" s="32"/>
      <c r="BE78" s="32"/>
      <c r="BF78" s="32"/>
      <c r="BG78" s="32"/>
      <c r="BH78" s="32"/>
      <c r="BI78" s="32"/>
      <c r="BJ78" s="32"/>
      <c r="BK78" s="32"/>
      <c r="BL78" s="32"/>
      <c r="BM78" s="32"/>
      <c r="BP78" s="4"/>
      <c r="BQ78" s="121"/>
      <c r="BR78" s="121"/>
      <c r="BS78" s="121"/>
      <c r="BT78" s="121"/>
      <c r="BU78" s="121"/>
      <c r="BV78" s="121"/>
      <c r="BW78" s="121"/>
      <c r="BX78" s="121"/>
      <c r="BY78" s="121"/>
      <c r="BZ78" s="121"/>
    </row>
    <row r="79" spans="1:78" ht="57" hidden="1" customHeight="1">
      <c r="A79" s="180">
        <f t="shared" si="33"/>
        <v>29</v>
      </c>
      <c r="B79" s="272" t="str">
        <f t="shared" si="34"/>
        <v/>
      </c>
      <c r="C79" s="272"/>
      <c r="D79" s="34" t="str">
        <f t="shared" ref="D79:AQ79" si="69">IF(D$48="","",D34)</f>
        <v/>
      </c>
      <c r="E79" s="34" t="str">
        <f t="shared" si="69"/>
        <v/>
      </c>
      <c r="F79" s="34" t="str">
        <f t="shared" si="69"/>
        <v/>
      </c>
      <c r="G79" s="34" t="str">
        <f t="shared" si="69"/>
        <v/>
      </c>
      <c r="H79" s="34" t="str">
        <f t="shared" si="69"/>
        <v/>
      </c>
      <c r="I79" s="34" t="str">
        <f t="shared" si="69"/>
        <v/>
      </c>
      <c r="J79" s="34" t="str">
        <f t="shared" si="69"/>
        <v/>
      </c>
      <c r="K79" s="34" t="str">
        <f t="shared" si="69"/>
        <v/>
      </c>
      <c r="L79" s="34" t="str">
        <f t="shared" si="69"/>
        <v/>
      </c>
      <c r="M79" s="34" t="str">
        <f t="shared" si="69"/>
        <v/>
      </c>
      <c r="N79" s="34" t="str">
        <f t="shared" si="69"/>
        <v/>
      </c>
      <c r="O79" s="34" t="str">
        <f t="shared" si="69"/>
        <v/>
      </c>
      <c r="P79" s="34" t="str">
        <f t="shared" si="69"/>
        <v/>
      </c>
      <c r="Q79" s="34" t="str">
        <f t="shared" si="69"/>
        <v/>
      </c>
      <c r="R79" s="34" t="str">
        <f t="shared" si="69"/>
        <v/>
      </c>
      <c r="S79" s="34" t="str">
        <f t="shared" si="69"/>
        <v/>
      </c>
      <c r="T79" s="34" t="str">
        <f t="shared" si="69"/>
        <v/>
      </c>
      <c r="U79" s="34" t="str">
        <f t="shared" si="69"/>
        <v/>
      </c>
      <c r="V79" s="34" t="str">
        <f t="shared" si="69"/>
        <v/>
      </c>
      <c r="W79" s="34" t="str">
        <f t="shared" si="69"/>
        <v/>
      </c>
      <c r="X79" s="34" t="str">
        <f t="shared" si="69"/>
        <v/>
      </c>
      <c r="Y79" s="34" t="str">
        <f t="shared" si="69"/>
        <v/>
      </c>
      <c r="Z79" s="34" t="str">
        <f t="shared" si="69"/>
        <v/>
      </c>
      <c r="AA79" s="34" t="str">
        <f t="shared" si="69"/>
        <v/>
      </c>
      <c r="AB79" s="34" t="str">
        <f t="shared" si="69"/>
        <v/>
      </c>
      <c r="AC79" s="34" t="str">
        <f t="shared" si="69"/>
        <v/>
      </c>
      <c r="AD79" s="34" t="str">
        <f t="shared" si="69"/>
        <v/>
      </c>
      <c r="AE79" s="34" t="str">
        <f t="shared" si="69"/>
        <v/>
      </c>
      <c r="AF79" s="34" t="str">
        <f t="shared" si="69"/>
        <v/>
      </c>
      <c r="AG79" s="34" t="str">
        <f t="shared" si="69"/>
        <v/>
      </c>
      <c r="AH79" s="34" t="str">
        <f t="shared" si="69"/>
        <v/>
      </c>
      <c r="AI79" s="34" t="str">
        <f t="shared" si="69"/>
        <v/>
      </c>
      <c r="AJ79" s="34" t="str">
        <f t="shared" si="69"/>
        <v/>
      </c>
      <c r="AK79" s="34" t="str">
        <f t="shared" si="69"/>
        <v/>
      </c>
      <c r="AL79" s="34" t="str">
        <f t="shared" si="69"/>
        <v/>
      </c>
      <c r="AM79" s="34" t="str">
        <f t="shared" si="69"/>
        <v/>
      </c>
      <c r="AN79" s="34" t="str">
        <f t="shared" si="69"/>
        <v/>
      </c>
      <c r="AO79" s="34" t="str">
        <f t="shared" si="69"/>
        <v/>
      </c>
      <c r="AP79" s="34" t="str">
        <f t="shared" si="69"/>
        <v/>
      </c>
      <c r="AQ79" s="34" t="str">
        <f t="shared" si="69"/>
        <v/>
      </c>
      <c r="AR79" s="32">
        <f t="shared" si="38"/>
        <v>0</v>
      </c>
      <c r="AS79" s="32">
        <f t="shared" si="39"/>
        <v>0</v>
      </c>
      <c r="AT79" s="32">
        <f t="shared" si="40"/>
        <v>0</v>
      </c>
      <c r="AU79" s="193">
        <f t="shared" si="41"/>
        <v>0</v>
      </c>
      <c r="AV79" s="35">
        <f t="shared" si="36"/>
        <v>0</v>
      </c>
      <c r="AW79" s="34" t="str">
        <f t="shared" si="42"/>
        <v/>
      </c>
      <c r="AY79" s="32"/>
      <c r="AZ79" s="32"/>
      <c r="BA79" s="32"/>
      <c r="BB79" s="32"/>
      <c r="BC79" s="32"/>
      <c r="BD79" s="32"/>
      <c r="BE79" s="32"/>
      <c r="BF79" s="32"/>
      <c r="BG79" s="32"/>
      <c r="BH79" s="32"/>
      <c r="BI79" s="32"/>
      <c r="BJ79" s="32"/>
      <c r="BK79" s="32"/>
      <c r="BL79" s="32"/>
      <c r="BM79" s="32"/>
      <c r="BP79" s="4"/>
      <c r="BQ79" s="121"/>
      <c r="BR79" s="121"/>
      <c r="BS79" s="121"/>
      <c r="BT79" s="121"/>
      <c r="BU79" s="121"/>
      <c r="BV79" s="121"/>
      <c r="BW79" s="121"/>
      <c r="BX79" s="121"/>
      <c r="BY79" s="121"/>
      <c r="BZ79" s="121"/>
    </row>
    <row r="80" spans="1:78" ht="57" hidden="1" customHeight="1">
      <c r="A80" s="180">
        <f t="shared" si="33"/>
        <v>30</v>
      </c>
      <c r="B80" s="272" t="str">
        <f t="shared" si="34"/>
        <v/>
      </c>
      <c r="C80" s="272"/>
      <c r="D80" s="34" t="str">
        <f t="shared" ref="D80:AQ80" si="70">IF(D$48="","",D35)</f>
        <v/>
      </c>
      <c r="E80" s="34" t="str">
        <f t="shared" si="70"/>
        <v/>
      </c>
      <c r="F80" s="34" t="str">
        <f t="shared" si="70"/>
        <v/>
      </c>
      <c r="G80" s="34" t="str">
        <f t="shared" si="70"/>
        <v/>
      </c>
      <c r="H80" s="34" t="str">
        <f t="shared" si="70"/>
        <v/>
      </c>
      <c r="I80" s="34" t="str">
        <f t="shared" si="70"/>
        <v/>
      </c>
      <c r="J80" s="34" t="str">
        <f t="shared" si="70"/>
        <v/>
      </c>
      <c r="K80" s="34" t="str">
        <f t="shared" si="70"/>
        <v/>
      </c>
      <c r="L80" s="34" t="str">
        <f t="shared" si="70"/>
        <v/>
      </c>
      <c r="M80" s="34" t="str">
        <f t="shared" si="70"/>
        <v/>
      </c>
      <c r="N80" s="34" t="str">
        <f t="shared" si="70"/>
        <v/>
      </c>
      <c r="O80" s="34" t="str">
        <f t="shared" si="70"/>
        <v/>
      </c>
      <c r="P80" s="34" t="str">
        <f t="shared" si="70"/>
        <v/>
      </c>
      <c r="Q80" s="34" t="str">
        <f t="shared" si="70"/>
        <v/>
      </c>
      <c r="R80" s="34" t="str">
        <f t="shared" si="70"/>
        <v/>
      </c>
      <c r="S80" s="34" t="str">
        <f t="shared" si="70"/>
        <v/>
      </c>
      <c r="T80" s="34" t="str">
        <f t="shared" si="70"/>
        <v/>
      </c>
      <c r="U80" s="34" t="str">
        <f t="shared" si="70"/>
        <v/>
      </c>
      <c r="V80" s="34" t="str">
        <f t="shared" si="70"/>
        <v/>
      </c>
      <c r="W80" s="34" t="str">
        <f t="shared" si="70"/>
        <v/>
      </c>
      <c r="X80" s="34" t="str">
        <f t="shared" si="70"/>
        <v/>
      </c>
      <c r="Y80" s="34" t="str">
        <f t="shared" si="70"/>
        <v/>
      </c>
      <c r="Z80" s="34" t="str">
        <f t="shared" si="70"/>
        <v/>
      </c>
      <c r="AA80" s="34" t="str">
        <f t="shared" si="70"/>
        <v/>
      </c>
      <c r="AB80" s="34" t="str">
        <f t="shared" si="70"/>
        <v/>
      </c>
      <c r="AC80" s="34" t="str">
        <f t="shared" si="70"/>
        <v/>
      </c>
      <c r="AD80" s="34" t="str">
        <f t="shared" si="70"/>
        <v/>
      </c>
      <c r="AE80" s="34" t="str">
        <f t="shared" si="70"/>
        <v/>
      </c>
      <c r="AF80" s="34" t="str">
        <f t="shared" si="70"/>
        <v/>
      </c>
      <c r="AG80" s="34" t="str">
        <f t="shared" si="70"/>
        <v/>
      </c>
      <c r="AH80" s="34" t="str">
        <f t="shared" si="70"/>
        <v/>
      </c>
      <c r="AI80" s="34" t="str">
        <f t="shared" si="70"/>
        <v/>
      </c>
      <c r="AJ80" s="34" t="str">
        <f t="shared" si="70"/>
        <v/>
      </c>
      <c r="AK80" s="34" t="str">
        <f t="shared" si="70"/>
        <v/>
      </c>
      <c r="AL80" s="34" t="str">
        <f t="shared" si="70"/>
        <v/>
      </c>
      <c r="AM80" s="34" t="str">
        <f t="shared" si="70"/>
        <v/>
      </c>
      <c r="AN80" s="34" t="str">
        <f t="shared" si="70"/>
        <v/>
      </c>
      <c r="AO80" s="34" t="str">
        <f t="shared" si="70"/>
        <v/>
      </c>
      <c r="AP80" s="34" t="str">
        <f t="shared" si="70"/>
        <v/>
      </c>
      <c r="AQ80" s="34" t="str">
        <f t="shared" si="70"/>
        <v/>
      </c>
      <c r="AR80" s="32">
        <f t="shared" si="38"/>
        <v>0</v>
      </c>
      <c r="AS80" s="32">
        <f t="shared" si="39"/>
        <v>0</v>
      </c>
      <c r="AT80" s="32">
        <f t="shared" si="40"/>
        <v>0</v>
      </c>
      <c r="AU80" s="193">
        <f t="shared" si="41"/>
        <v>0</v>
      </c>
      <c r="AV80" s="35">
        <f t="shared" si="36"/>
        <v>0</v>
      </c>
      <c r="AW80" s="34" t="str">
        <f t="shared" si="42"/>
        <v/>
      </c>
      <c r="AY80" s="32"/>
      <c r="AZ80" s="32"/>
      <c r="BA80" s="32"/>
      <c r="BB80" s="32"/>
      <c r="BC80" s="32"/>
      <c r="BD80" s="32"/>
      <c r="BE80" s="32"/>
      <c r="BF80" s="32"/>
      <c r="BG80" s="32"/>
      <c r="BH80" s="32"/>
      <c r="BI80" s="32"/>
      <c r="BJ80" s="32"/>
      <c r="BK80" s="32"/>
      <c r="BL80" s="32"/>
      <c r="BM80" s="32"/>
      <c r="BP80" s="4"/>
      <c r="BQ80" s="121"/>
      <c r="BR80" s="121"/>
      <c r="BS80" s="121"/>
      <c r="BT80" s="121"/>
      <c r="BU80" s="121"/>
      <c r="BV80" s="121"/>
      <c r="BW80" s="121"/>
      <c r="BX80" s="121"/>
      <c r="BY80" s="121"/>
      <c r="BZ80" s="121"/>
    </row>
    <row r="81" spans="1:78" ht="57" hidden="1" customHeight="1">
      <c r="A81" s="180">
        <f t="shared" si="33"/>
        <v>31</v>
      </c>
      <c r="B81" s="272" t="str">
        <f t="shared" si="34"/>
        <v/>
      </c>
      <c r="C81" s="272"/>
      <c r="D81" s="34" t="str">
        <f t="shared" ref="D81:AQ81" si="71">IF(D$48="","",D36)</f>
        <v/>
      </c>
      <c r="E81" s="34" t="str">
        <f t="shared" si="71"/>
        <v/>
      </c>
      <c r="F81" s="34" t="str">
        <f t="shared" si="71"/>
        <v/>
      </c>
      <c r="G81" s="34" t="str">
        <f t="shared" si="71"/>
        <v/>
      </c>
      <c r="H81" s="34" t="str">
        <f t="shared" si="71"/>
        <v/>
      </c>
      <c r="I81" s="34" t="str">
        <f t="shared" si="71"/>
        <v/>
      </c>
      <c r="J81" s="34" t="str">
        <f t="shared" si="71"/>
        <v/>
      </c>
      <c r="K81" s="34" t="str">
        <f t="shared" si="71"/>
        <v/>
      </c>
      <c r="L81" s="34" t="str">
        <f t="shared" si="71"/>
        <v/>
      </c>
      <c r="M81" s="34" t="str">
        <f t="shared" si="71"/>
        <v/>
      </c>
      <c r="N81" s="34" t="str">
        <f t="shared" si="71"/>
        <v/>
      </c>
      <c r="O81" s="34" t="str">
        <f t="shared" si="71"/>
        <v/>
      </c>
      <c r="P81" s="34" t="str">
        <f t="shared" si="71"/>
        <v/>
      </c>
      <c r="Q81" s="34" t="str">
        <f t="shared" si="71"/>
        <v/>
      </c>
      <c r="R81" s="34" t="str">
        <f t="shared" si="71"/>
        <v/>
      </c>
      <c r="S81" s="34" t="str">
        <f t="shared" si="71"/>
        <v/>
      </c>
      <c r="T81" s="34" t="str">
        <f t="shared" si="71"/>
        <v/>
      </c>
      <c r="U81" s="34" t="str">
        <f t="shared" si="71"/>
        <v/>
      </c>
      <c r="V81" s="34" t="str">
        <f t="shared" si="71"/>
        <v/>
      </c>
      <c r="W81" s="34" t="str">
        <f t="shared" si="71"/>
        <v/>
      </c>
      <c r="X81" s="34" t="str">
        <f t="shared" si="71"/>
        <v/>
      </c>
      <c r="Y81" s="34" t="str">
        <f t="shared" si="71"/>
        <v/>
      </c>
      <c r="Z81" s="34" t="str">
        <f t="shared" si="71"/>
        <v/>
      </c>
      <c r="AA81" s="34" t="str">
        <f t="shared" si="71"/>
        <v/>
      </c>
      <c r="AB81" s="34" t="str">
        <f t="shared" si="71"/>
        <v/>
      </c>
      <c r="AC81" s="34" t="str">
        <f t="shared" si="71"/>
        <v/>
      </c>
      <c r="AD81" s="34" t="str">
        <f t="shared" si="71"/>
        <v/>
      </c>
      <c r="AE81" s="34" t="str">
        <f t="shared" si="71"/>
        <v/>
      </c>
      <c r="AF81" s="34" t="str">
        <f t="shared" si="71"/>
        <v/>
      </c>
      <c r="AG81" s="34" t="str">
        <f t="shared" si="71"/>
        <v/>
      </c>
      <c r="AH81" s="34" t="str">
        <f t="shared" si="71"/>
        <v/>
      </c>
      <c r="AI81" s="34" t="str">
        <f t="shared" si="71"/>
        <v/>
      </c>
      <c r="AJ81" s="34" t="str">
        <f t="shared" si="71"/>
        <v/>
      </c>
      <c r="AK81" s="34" t="str">
        <f t="shared" si="71"/>
        <v/>
      </c>
      <c r="AL81" s="34" t="str">
        <f t="shared" si="71"/>
        <v/>
      </c>
      <c r="AM81" s="34" t="str">
        <f t="shared" si="71"/>
        <v/>
      </c>
      <c r="AN81" s="34" t="str">
        <f t="shared" si="71"/>
        <v/>
      </c>
      <c r="AO81" s="34" t="str">
        <f t="shared" si="71"/>
        <v/>
      </c>
      <c r="AP81" s="34" t="str">
        <f t="shared" si="71"/>
        <v/>
      </c>
      <c r="AQ81" s="34" t="str">
        <f t="shared" si="71"/>
        <v/>
      </c>
      <c r="AR81" s="32">
        <f t="shared" si="38"/>
        <v>0</v>
      </c>
      <c r="AS81" s="32">
        <f t="shared" si="39"/>
        <v>0</v>
      </c>
      <c r="AT81" s="32">
        <f t="shared" si="40"/>
        <v>0</v>
      </c>
      <c r="AU81" s="193">
        <f t="shared" si="41"/>
        <v>0</v>
      </c>
      <c r="AV81" s="35">
        <f t="shared" si="36"/>
        <v>0</v>
      </c>
      <c r="AW81" s="34" t="str">
        <f t="shared" si="42"/>
        <v/>
      </c>
      <c r="AY81" s="32"/>
      <c r="AZ81" s="32"/>
      <c r="BA81" s="32"/>
      <c r="BB81" s="32"/>
      <c r="BC81" s="32"/>
      <c r="BD81" s="32"/>
      <c r="BE81" s="32"/>
      <c r="BF81" s="32"/>
      <c r="BG81" s="32"/>
      <c r="BH81" s="32"/>
      <c r="BI81" s="32"/>
      <c r="BJ81" s="32"/>
      <c r="BK81" s="32"/>
      <c r="BL81" s="32"/>
      <c r="BM81" s="32"/>
      <c r="BP81" s="4"/>
      <c r="BQ81" s="121"/>
      <c r="BR81" s="121"/>
      <c r="BS81" s="121"/>
      <c r="BT81" s="121"/>
      <c r="BU81" s="121"/>
      <c r="BV81" s="121"/>
      <c r="BW81" s="121"/>
      <c r="BX81" s="121"/>
      <c r="BY81" s="121"/>
      <c r="BZ81" s="121"/>
    </row>
    <row r="82" spans="1:78" ht="57" hidden="1" customHeight="1">
      <c r="A82" s="180">
        <f t="shared" si="33"/>
        <v>32</v>
      </c>
      <c r="B82" s="272" t="str">
        <f t="shared" si="34"/>
        <v/>
      </c>
      <c r="C82" s="272"/>
      <c r="D82" s="34" t="str">
        <f t="shared" ref="D82:AQ82" si="72">IF(D$48="","",D37)</f>
        <v/>
      </c>
      <c r="E82" s="34" t="str">
        <f t="shared" si="72"/>
        <v/>
      </c>
      <c r="F82" s="34" t="str">
        <f t="shared" si="72"/>
        <v/>
      </c>
      <c r="G82" s="34" t="str">
        <f t="shared" si="72"/>
        <v/>
      </c>
      <c r="H82" s="34" t="str">
        <f t="shared" si="72"/>
        <v/>
      </c>
      <c r="I82" s="34" t="str">
        <f t="shared" si="72"/>
        <v/>
      </c>
      <c r="J82" s="34" t="str">
        <f t="shared" si="72"/>
        <v/>
      </c>
      <c r="K82" s="34" t="str">
        <f t="shared" si="72"/>
        <v/>
      </c>
      <c r="L82" s="34" t="str">
        <f t="shared" si="72"/>
        <v/>
      </c>
      <c r="M82" s="34" t="str">
        <f t="shared" si="72"/>
        <v/>
      </c>
      <c r="N82" s="34" t="str">
        <f t="shared" si="72"/>
        <v/>
      </c>
      <c r="O82" s="34" t="str">
        <f t="shared" si="72"/>
        <v/>
      </c>
      <c r="P82" s="34" t="str">
        <f t="shared" si="72"/>
        <v/>
      </c>
      <c r="Q82" s="34" t="str">
        <f t="shared" si="72"/>
        <v/>
      </c>
      <c r="R82" s="34" t="str">
        <f t="shared" si="72"/>
        <v/>
      </c>
      <c r="S82" s="34" t="str">
        <f t="shared" si="72"/>
        <v/>
      </c>
      <c r="T82" s="34" t="str">
        <f t="shared" si="72"/>
        <v/>
      </c>
      <c r="U82" s="34" t="str">
        <f t="shared" si="72"/>
        <v/>
      </c>
      <c r="V82" s="34" t="str">
        <f t="shared" si="72"/>
        <v/>
      </c>
      <c r="W82" s="34" t="str">
        <f t="shared" si="72"/>
        <v/>
      </c>
      <c r="X82" s="34" t="str">
        <f t="shared" si="72"/>
        <v/>
      </c>
      <c r="Y82" s="34" t="str">
        <f t="shared" si="72"/>
        <v/>
      </c>
      <c r="Z82" s="34" t="str">
        <f t="shared" si="72"/>
        <v/>
      </c>
      <c r="AA82" s="34" t="str">
        <f t="shared" si="72"/>
        <v/>
      </c>
      <c r="AB82" s="34" t="str">
        <f t="shared" si="72"/>
        <v/>
      </c>
      <c r="AC82" s="34" t="str">
        <f t="shared" si="72"/>
        <v/>
      </c>
      <c r="AD82" s="34" t="str">
        <f t="shared" si="72"/>
        <v/>
      </c>
      <c r="AE82" s="34" t="str">
        <f t="shared" si="72"/>
        <v/>
      </c>
      <c r="AF82" s="34" t="str">
        <f t="shared" si="72"/>
        <v/>
      </c>
      <c r="AG82" s="34" t="str">
        <f t="shared" si="72"/>
        <v/>
      </c>
      <c r="AH82" s="34" t="str">
        <f t="shared" si="72"/>
        <v/>
      </c>
      <c r="AI82" s="34" t="str">
        <f t="shared" si="72"/>
        <v/>
      </c>
      <c r="AJ82" s="34" t="str">
        <f t="shared" si="72"/>
        <v/>
      </c>
      <c r="AK82" s="34" t="str">
        <f t="shared" si="72"/>
        <v/>
      </c>
      <c r="AL82" s="34" t="str">
        <f t="shared" si="72"/>
        <v/>
      </c>
      <c r="AM82" s="34" t="str">
        <f t="shared" si="72"/>
        <v/>
      </c>
      <c r="AN82" s="34" t="str">
        <f t="shared" si="72"/>
        <v/>
      </c>
      <c r="AO82" s="34" t="str">
        <f t="shared" si="72"/>
        <v/>
      </c>
      <c r="AP82" s="34" t="str">
        <f t="shared" si="72"/>
        <v/>
      </c>
      <c r="AQ82" s="34" t="str">
        <f t="shared" si="72"/>
        <v/>
      </c>
      <c r="AR82" s="32">
        <f t="shared" si="38"/>
        <v>0</v>
      </c>
      <c r="AS82" s="32">
        <f t="shared" si="39"/>
        <v>0</v>
      </c>
      <c r="AT82" s="32">
        <f t="shared" si="40"/>
        <v>0</v>
      </c>
      <c r="AU82" s="193">
        <f t="shared" si="41"/>
        <v>0</v>
      </c>
      <c r="AV82" s="35">
        <f t="shared" si="36"/>
        <v>0</v>
      </c>
      <c r="AW82" s="34" t="str">
        <f t="shared" si="42"/>
        <v/>
      </c>
      <c r="AY82" s="32"/>
      <c r="AZ82" s="32"/>
      <c r="BA82" s="32"/>
      <c r="BB82" s="32"/>
      <c r="BC82" s="32"/>
      <c r="BD82" s="32"/>
      <c r="BE82" s="32"/>
      <c r="BF82" s="32"/>
      <c r="BG82" s="32"/>
      <c r="BH82" s="32"/>
      <c r="BI82" s="32"/>
      <c r="BJ82" s="32"/>
      <c r="BK82" s="32"/>
      <c r="BL82" s="32"/>
      <c r="BM82" s="32"/>
      <c r="BP82" s="4"/>
      <c r="BQ82" s="121"/>
      <c r="BR82" s="121"/>
      <c r="BS82" s="121"/>
      <c r="BT82" s="121"/>
      <c r="BU82" s="121"/>
      <c r="BV82" s="121"/>
      <c r="BW82" s="121"/>
      <c r="BX82" s="121"/>
      <c r="BY82" s="121"/>
      <c r="BZ82" s="121"/>
    </row>
    <row r="83" spans="1:78" ht="57" hidden="1" customHeight="1">
      <c r="A83" s="180">
        <f t="shared" si="33"/>
        <v>33</v>
      </c>
      <c r="B83" s="272" t="str">
        <f t="shared" si="34"/>
        <v/>
      </c>
      <c r="C83" s="272"/>
      <c r="D83" s="34" t="str">
        <f t="shared" ref="D83:AQ83" si="73">IF(D$48="","",D38)</f>
        <v/>
      </c>
      <c r="E83" s="34" t="str">
        <f t="shared" si="73"/>
        <v/>
      </c>
      <c r="F83" s="34" t="str">
        <f t="shared" si="73"/>
        <v/>
      </c>
      <c r="G83" s="34" t="str">
        <f t="shared" si="73"/>
        <v/>
      </c>
      <c r="H83" s="34" t="str">
        <f t="shared" si="73"/>
        <v/>
      </c>
      <c r="I83" s="34" t="str">
        <f t="shared" si="73"/>
        <v/>
      </c>
      <c r="J83" s="34" t="str">
        <f t="shared" si="73"/>
        <v/>
      </c>
      <c r="K83" s="34" t="str">
        <f t="shared" si="73"/>
        <v/>
      </c>
      <c r="L83" s="34" t="str">
        <f t="shared" si="73"/>
        <v/>
      </c>
      <c r="M83" s="34" t="str">
        <f t="shared" si="73"/>
        <v/>
      </c>
      <c r="N83" s="34" t="str">
        <f t="shared" si="73"/>
        <v/>
      </c>
      <c r="O83" s="34" t="str">
        <f t="shared" si="73"/>
        <v/>
      </c>
      <c r="P83" s="34" t="str">
        <f t="shared" si="73"/>
        <v/>
      </c>
      <c r="Q83" s="34" t="str">
        <f t="shared" si="73"/>
        <v/>
      </c>
      <c r="R83" s="34" t="str">
        <f t="shared" si="73"/>
        <v/>
      </c>
      <c r="S83" s="34" t="str">
        <f t="shared" si="73"/>
        <v/>
      </c>
      <c r="T83" s="34" t="str">
        <f t="shared" si="73"/>
        <v/>
      </c>
      <c r="U83" s="34" t="str">
        <f t="shared" si="73"/>
        <v/>
      </c>
      <c r="V83" s="34" t="str">
        <f t="shared" si="73"/>
        <v/>
      </c>
      <c r="W83" s="34" t="str">
        <f t="shared" si="73"/>
        <v/>
      </c>
      <c r="X83" s="34" t="str">
        <f t="shared" si="73"/>
        <v/>
      </c>
      <c r="Y83" s="34" t="str">
        <f t="shared" si="73"/>
        <v/>
      </c>
      <c r="Z83" s="34" t="str">
        <f t="shared" si="73"/>
        <v/>
      </c>
      <c r="AA83" s="34" t="str">
        <f t="shared" si="73"/>
        <v/>
      </c>
      <c r="AB83" s="34" t="str">
        <f t="shared" si="73"/>
        <v/>
      </c>
      <c r="AC83" s="34" t="str">
        <f t="shared" si="73"/>
        <v/>
      </c>
      <c r="AD83" s="34" t="str">
        <f t="shared" si="73"/>
        <v/>
      </c>
      <c r="AE83" s="34" t="str">
        <f t="shared" si="73"/>
        <v/>
      </c>
      <c r="AF83" s="34" t="str">
        <f t="shared" si="73"/>
        <v/>
      </c>
      <c r="AG83" s="34" t="str">
        <f t="shared" si="73"/>
        <v/>
      </c>
      <c r="AH83" s="34" t="str">
        <f t="shared" si="73"/>
        <v/>
      </c>
      <c r="AI83" s="34" t="str">
        <f t="shared" si="73"/>
        <v/>
      </c>
      <c r="AJ83" s="34" t="str">
        <f t="shared" si="73"/>
        <v/>
      </c>
      <c r="AK83" s="34" t="str">
        <f t="shared" si="73"/>
        <v/>
      </c>
      <c r="AL83" s="34" t="str">
        <f t="shared" si="73"/>
        <v/>
      </c>
      <c r="AM83" s="34" t="str">
        <f t="shared" si="73"/>
        <v/>
      </c>
      <c r="AN83" s="34" t="str">
        <f t="shared" si="73"/>
        <v/>
      </c>
      <c r="AO83" s="34" t="str">
        <f t="shared" si="73"/>
        <v/>
      </c>
      <c r="AP83" s="34" t="str">
        <f t="shared" si="73"/>
        <v/>
      </c>
      <c r="AQ83" s="34" t="str">
        <f t="shared" si="73"/>
        <v/>
      </c>
      <c r="AR83" s="32">
        <f t="shared" si="38"/>
        <v>0</v>
      </c>
      <c r="AS83" s="32">
        <f t="shared" si="39"/>
        <v>0</v>
      </c>
      <c r="AT83" s="32">
        <f t="shared" si="40"/>
        <v>0</v>
      </c>
      <c r="AU83" s="193">
        <f t="shared" si="41"/>
        <v>0</v>
      </c>
      <c r="AV83" s="35">
        <f t="shared" si="36"/>
        <v>0</v>
      </c>
      <c r="AW83" s="34" t="str">
        <f t="shared" si="42"/>
        <v/>
      </c>
      <c r="AY83" s="32"/>
      <c r="AZ83" s="32"/>
      <c r="BA83" s="32"/>
      <c r="BB83" s="32"/>
      <c r="BC83" s="32"/>
      <c r="BD83" s="32"/>
      <c r="BE83" s="32"/>
      <c r="BF83" s="32"/>
      <c r="BG83" s="32"/>
      <c r="BH83" s="32"/>
      <c r="BI83" s="32"/>
      <c r="BJ83" s="32"/>
      <c r="BK83" s="32"/>
      <c r="BL83" s="32"/>
      <c r="BM83" s="32"/>
      <c r="BP83" s="4"/>
      <c r="BQ83" s="121"/>
      <c r="BR83" s="121"/>
      <c r="BS83" s="121"/>
      <c r="BT83" s="121"/>
      <c r="BU83" s="121"/>
      <c r="BV83" s="121"/>
      <c r="BW83" s="121"/>
      <c r="BX83" s="121"/>
      <c r="BY83" s="121"/>
      <c r="BZ83" s="121"/>
    </row>
    <row r="84" spans="1:78" ht="57" hidden="1" customHeight="1">
      <c r="A84" s="180">
        <f t="shared" si="33"/>
        <v>34</v>
      </c>
      <c r="B84" s="272" t="str">
        <f t="shared" si="34"/>
        <v/>
      </c>
      <c r="C84" s="272"/>
      <c r="D84" s="34" t="str">
        <f t="shared" ref="D84:AQ84" si="74">IF(D$48="","",D39)</f>
        <v/>
      </c>
      <c r="E84" s="34" t="str">
        <f t="shared" si="74"/>
        <v/>
      </c>
      <c r="F84" s="34" t="str">
        <f t="shared" si="74"/>
        <v/>
      </c>
      <c r="G84" s="34" t="str">
        <f t="shared" si="74"/>
        <v/>
      </c>
      <c r="H84" s="34" t="str">
        <f t="shared" si="74"/>
        <v/>
      </c>
      <c r="I84" s="34" t="str">
        <f t="shared" si="74"/>
        <v/>
      </c>
      <c r="J84" s="34" t="str">
        <f t="shared" si="74"/>
        <v/>
      </c>
      <c r="K84" s="34" t="str">
        <f t="shared" si="74"/>
        <v/>
      </c>
      <c r="L84" s="34" t="str">
        <f t="shared" si="74"/>
        <v/>
      </c>
      <c r="M84" s="34" t="str">
        <f t="shared" si="74"/>
        <v/>
      </c>
      <c r="N84" s="34" t="str">
        <f t="shared" si="74"/>
        <v/>
      </c>
      <c r="O84" s="34" t="str">
        <f t="shared" si="74"/>
        <v/>
      </c>
      <c r="P84" s="34" t="str">
        <f t="shared" si="74"/>
        <v/>
      </c>
      <c r="Q84" s="34" t="str">
        <f t="shared" si="74"/>
        <v/>
      </c>
      <c r="R84" s="34" t="str">
        <f t="shared" si="74"/>
        <v/>
      </c>
      <c r="S84" s="34" t="str">
        <f t="shared" si="74"/>
        <v/>
      </c>
      <c r="T84" s="34" t="str">
        <f t="shared" si="74"/>
        <v/>
      </c>
      <c r="U84" s="34" t="str">
        <f t="shared" si="74"/>
        <v/>
      </c>
      <c r="V84" s="34" t="str">
        <f t="shared" si="74"/>
        <v/>
      </c>
      <c r="W84" s="34" t="str">
        <f t="shared" si="74"/>
        <v/>
      </c>
      <c r="X84" s="34" t="str">
        <f t="shared" si="74"/>
        <v/>
      </c>
      <c r="Y84" s="34" t="str">
        <f t="shared" si="74"/>
        <v/>
      </c>
      <c r="Z84" s="34" t="str">
        <f t="shared" si="74"/>
        <v/>
      </c>
      <c r="AA84" s="34" t="str">
        <f t="shared" si="74"/>
        <v/>
      </c>
      <c r="AB84" s="34" t="str">
        <f t="shared" si="74"/>
        <v/>
      </c>
      <c r="AC84" s="34" t="str">
        <f t="shared" si="74"/>
        <v/>
      </c>
      <c r="AD84" s="34" t="str">
        <f t="shared" si="74"/>
        <v/>
      </c>
      <c r="AE84" s="34" t="str">
        <f t="shared" si="74"/>
        <v/>
      </c>
      <c r="AF84" s="34" t="str">
        <f t="shared" si="74"/>
        <v/>
      </c>
      <c r="AG84" s="34" t="str">
        <f t="shared" si="74"/>
        <v/>
      </c>
      <c r="AH84" s="34" t="str">
        <f t="shared" si="74"/>
        <v/>
      </c>
      <c r="AI84" s="34" t="str">
        <f t="shared" si="74"/>
        <v/>
      </c>
      <c r="AJ84" s="34" t="str">
        <f t="shared" si="74"/>
        <v/>
      </c>
      <c r="AK84" s="34" t="str">
        <f t="shared" si="74"/>
        <v/>
      </c>
      <c r="AL84" s="34" t="str">
        <f t="shared" si="74"/>
        <v/>
      </c>
      <c r="AM84" s="34" t="str">
        <f t="shared" si="74"/>
        <v/>
      </c>
      <c r="AN84" s="34" t="str">
        <f t="shared" si="74"/>
        <v/>
      </c>
      <c r="AO84" s="34" t="str">
        <f t="shared" si="74"/>
        <v/>
      </c>
      <c r="AP84" s="34" t="str">
        <f t="shared" si="74"/>
        <v/>
      </c>
      <c r="AQ84" s="34" t="str">
        <f t="shared" si="74"/>
        <v/>
      </c>
      <c r="AR84" s="32">
        <f t="shared" si="38"/>
        <v>0</v>
      </c>
      <c r="AS84" s="32">
        <f t="shared" si="39"/>
        <v>0</v>
      </c>
      <c r="AT84" s="32">
        <f t="shared" si="40"/>
        <v>0</v>
      </c>
      <c r="AU84" s="193">
        <f t="shared" si="41"/>
        <v>0</v>
      </c>
      <c r="AV84" s="35">
        <f t="shared" si="36"/>
        <v>0</v>
      </c>
      <c r="AW84" s="34" t="str">
        <f t="shared" si="42"/>
        <v/>
      </c>
      <c r="AY84" s="32"/>
      <c r="AZ84" s="32"/>
      <c r="BA84" s="32"/>
      <c r="BB84" s="32"/>
      <c r="BC84" s="32"/>
      <c r="BD84" s="32"/>
      <c r="BE84" s="32"/>
      <c r="BF84" s="32"/>
      <c r="BG84" s="32"/>
      <c r="BH84" s="32"/>
      <c r="BI84" s="32"/>
      <c r="BJ84" s="32"/>
      <c r="BK84" s="32"/>
      <c r="BL84" s="32"/>
      <c r="BM84" s="32"/>
      <c r="BP84" s="4"/>
      <c r="BQ84" s="121"/>
      <c r="BR84" s="121"/>
      <c r="BS84" s="121"/>
      <c r="BT84" s="121"/>
      <c r="BU84" s="121"/>
      <c r="BV84" s="121"/>
      <c r="BW84" s="121"/>
      <c r="BX84" s="121"/>
      <c r="BY84" s="121"/>
      <c r="BZ84" s="121"/>
    </row>
    <row r="85" spans="1:78" ht="57" hidden="1" customHeight="1">
      <c r="A85" s="180">
        <f t="shared" si="33"/>
        <v>35</v>
      </c>
      <c r="B85" s="272" t="str">
        <f t="shared" si="34"/>
        <v/>
      </c>
      <c r="C85" s="272"/>
      <c r="D85" s="34" t="str">
        <f t="shared" ref="D85:AQ85" si="75">IF(D$48="","",D40)</f>
        <v/>
      </c>
      <c r="E85" s="34" t="str">
        <f t="shared" si="75"/>
        <v/>
      </c>
      <c r="F85" s="34" t="str">
        <f t="shared" si="75"/>
        <v/>
      </c>
      <c r="G85" s="34" t="str">
        <f t="shared" si="75"/>
        <v/>
      </c>
      <c r="H85" s="34" t="str">
        <f t="shared" si="75"/>
        <v/>
      </c>
      <c r="I85" s="34" t="str">
        <f t="shared" si="75"/>
        <v/>
      </c>
      <c r="J85" s="34" t="str">
        <f t="shared" si="75"/>
        <v/>
      </c>
      <c r="K85" s="34" t="str">
        <f t="shared" si="75"/>
        <v/>
      </c>
      <c r="L85" s="34" t="str">
        <f t="shared" si="75"/>
        <v/>
      </c>
      <c r="M85" s="34" t="str">
        <f t="shared" si="75"/>
        <v/>
      </c>
      <c r="N85" s="34" t="str">
        <f t="shared" si="75"/>
        <v/>
      </c>
      <c r="O85" s="34" t="str">
        <f t="shared" si="75"/>
        <v/>
      </c>
      <c r="P85" s="34" t="str">
        <f t="shared" si="75"/>
        <v/>
      </c>
      <c r="Q85" s="34" t="str">
        <f t="shared" si="75"/>
        <v/>
      </c>
      <c r="R85" s="34" t="str">
        <f t="shared" si="75"/>
        <v/>
      </c>
      <c r="S85" s="34" t="str">
        <f t="shared" si="75"/>
        <v/>
      </c>
      <c r="T85" s="34" t="str">
        <f t="shared" si="75"/>
        <v/>
      </c>
      <c r="U85" s="34" t="str">
        <f t="shared" si="75"/>
        <v/>
      </c>
      <c r="V85" s="34" t="str">
        <f t="shared" si="75"/>
        <v/>
      </c>
      <c r="W85" s="34" t="str">
        <f t="shared" si="75"/>
        <v/>
      </c>
      <c r="X85" s="34" t="str">
        <f t="shared" si="75"/>
        <v/>
      </c>
      <c r="Y85" s="34" t="str">
        <f t="shared" si="75"/>
        <v/>
      </c>
      <c r="Z85" s="34" t="str">
        <f t="shared" si="75"/>
        <v/>
      </c>
      <c r="AA85" s="34" t="str">
        <f t="shared" si="75"/>
        <v/>
      </c>
      <c r="AB85" s="34" t="str">
        <f t="shared" si="75"/>
        <v/>
      </c>
      <c r="AC85" s="34" t="str">
        <f t="shared" si="75"/>
        <v/>
      </c>
      <c r="AD85" s="34" t="str">
        <f t="shared" si="75"/>
        <v/>
      </c>
      <c r="AE85" s="34" t="str">
        <f t="shared" si="75"/>
        <v/>
      </c>
      <c r="AF85" s="34" t="str">
        <f t="shared" si="75"/>
        <v/>
      </c>
      <c r="AG85" s="34" t="str">
        <f t="shared" si="75"/>
        <v/>
      </c>
      <c r="AH85" s="34" t="str">
        <f t="shared" si="75"/>
        <v/>
      </c>
      <c r="AI85" s="34" t="str">
        <f t="shared" si="75"/>
        <v/>
      </c>
      <c r="AJ85" s="34" t="str">
        <f t="shared" si="75"/>
        <v/>
      </c>
      <c r="AK85" s="34" t="str">
        <f t="shared" si="75"/>
        <v/>
      </c>
      <c r="AL85" s="34" t="str">
        <f t="shared" si="75"/>
        <v/>
      </c>
      <c r="AM85" s="34" t="str">
        <f t="shared" si="75"/>
        <v/>
      </c>
      <c r="AN85" s="34" t="str">
        <f t="shared" si="75"/>
        <v/>
      </c>
      <c r="AO85" s="34" t="str">
        <f t="shared" si="75"/>
        <v/>
      </c>
      <c r="AP85" s="34" t="str">
        <f t="shared" si="75"/>
        <v/>
      </c>
      <c r="AQ85" s="34" t="str">
        <f t="shared" si="75"/>
        <v/>
      </c>
      <c r="AR85" s="32">
        <f t="shared" si="38"/>
        <v>0</v>
      </c>
      <c r="AS85" s="32">
        <f t="shared" si="39"/>
        <v>0</v>
      </c>
      <c r="AT85" s="32">
        <f t="shared" si="40"/>
        <v>0</v>
      </c>
      <c r="AU85" s="193">
        <f t="shared" si="41"/>
        <v>0</v>
      </c>
      <c r="AV85" s="35">
        <f t="shared" si="36"/>
        <v>0</v>
      </c>
      <c r="AW85" s="191" t="str">
        <f t="shared" si="42"/>
        <v/>
      </c>
      <c r="AY85" s="32"/>
      <c r="AZ85" s="32"/>
      <c r="BA85" s="32"/>
      <c r="BB85" s="32"/>
      <c r="BC85" s="32"/>
      <c r="BD85" s="32"/>
      <c r="BE85" s="32"/>
      <c r="BF85" s="32"/>
      <c r="BG85" s="32"/>
      <c r="BH85" s="32"/>
      <c r="BI85" s="32"/>
      <c r="BJ85" s="32"/>
      <c r="BK85" s="32"/>
      <c r="BL85" s="32"/>
      <c r="BM85" s="32"/>
      <c r="BP85" s="4"/>
      <c r="BQ85" s="121"/>
      <c r="BR85" s="121"/>
      <c r="BS85" s="121"/>
      <c r="BT85" s="121"/>
      <c r="BU85" s="121"/>
      <c r="BV85" s="121"/>
      <c r="BW85" s="121"/>
      <c r="BX85" s="121"/>
      <c r="BY85" s="121"/>
      <c r="BZ85" s="121"/>
    </row>
    <row r="86" spans="1:78" ht="57" hidden="1" customHeight="1">
      <c r="A86" s="188"/>
      <c r="B86" s="189"/>
      <c r="C86" s="189"/>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V86" s="190"/>
      <c r="AW86" s="192">
        <f>COUNTIF(AW51:AW85,"OUI")</f>
        <v>0</v>
      </c>
      <c r="AY86" s="32"/>
      <c r="AZ86" s="32"/>
      <c r="BA86" s="32"/>
      <c r="BB86" s="32"/>
      <c r="BC86" s="32"/>
      <c r="BD86" s="32"/>
      <c r="BE86" s="32"/>
      <c r="BF86" s="32"/>
      <c r="BG86" s="32"/>
      <c r="BH86" s="32"/>
      <c r="BI86" s="32"/>
      <c r="BJ86" s="32"/>
      <c r="BK86" s="32"/>
      <c r="BL86" s="32"/>
      <c r="BM86" s="32"/>
      <c r="BP86" s="4"/>
      <c r="BQ86" s="121"/>
      <c r="BR86" s="121"/>
      <c r="BS86" s="121"/>
      <c r="BT86" s="121"/>
      <c r="BU86" s="121"/>
      <c r="BV86" s="121"/>
      <c r="BW86" s="121"/>
      <c r="BX86" s="121"/>
      <c r="BY86" s="121"/>
      <c r="BZ86" s="121"/>
    </row>
    <row r="87" spans="1:78" ht="57" hidden="1" customHeight="1">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5"/>
      <c r="BQ87" s="121"/>
      <c r="BR87" s="121"/>
      <c r="BS87" s="121"/>
      <c r="BT87" s="121"/>
      <c r="BU87" s="121"/>
      <c r="BV87" s="121"/>
      <c r="BW87" s="121"/>
      <c r="BX87" s="121"/>
      <c r="BY87" s="121"/>
      <c r="BZ87" s="121"/>
    </row>
  </sheetData>
  <mergeCells count="106">
    <mergeCell ref="B85:C85"/>
    <mergeCell ref="B79:C79"/>
    <mergeCell ref="B80:C80"/>
    <mergeCell ref="B81:C81"/>
    <mergeCell ref="B82:C82"/>
    <mergeCell ref="B66:C66"/>
    <mergeCell ref="B67:C67"/>
    <mergeCell ref="B68:C68"/>
    <mergeCell ref="B69:C69"/>
    <mergeCell ref="B70:C70"/>
    <mergeCell ref="B71:C71"/>
    <mergeCell ref="B78:C78"/>
    <mergeCell ref="B72:C72"/>
    <mergeCell ref="B73:C73"/>
    <mergeCell ref="B74:C74"/>
    <mergeCell ref="B75:C75"/>
    <mergeCell ref="B83:C83"/>
    <mergeCell ref="B76:C76"/>
    <mergeCell ref="B77:C77"/>
    <mergeCell ref="B84:C84"/>
    <mergeCell ref="B60:C60"/>
    <mergeCell ref="B61:C61"/>
    <mergeCell ref="B62:C62"/>
    <mergeCell ref="B63:C63"/>
    <mergeCell ref="B64:C64"/>
    <mergeCell ref="B65:C65"/>
    <mergeCell ref="B54:C54"/>
    <mergeCell ref="B55:C55"/>
    <mergeCell ref="B56:C56"/>
    <mergeCell ref="B57:C57"/>
    <mergeCell ref="B58:C58"/>
    <mergeCell ref="B59:C59"/>
    <mergeCell ref="AM44:AQ44"/>
    <mergeCell ref="AM45:AQ45"/>
    <mergeCell ref="B51:C51"/>
    <mergeCell ref="B52:C52"/>
    <mergeCell ref="B53:C53"/>
    <mergeCell ref="D45:R45"/>
    <mergeCell ref="D44:R44"/>
    <mergeCell ref="S45:AB45"/>
    <mergeCell ref="S44:AB44"/>
    <mergeCell ref="B37:C37"/>
    <mergeCell ref="B38:C38"/>
    <mergeCell ref="B39:C39"/>
    <mergeCell ref="B40:C40"/>
    <mergeCell ref="B31:C31"/>
    <mergeCell ref="B32:C32"/>
    <mergeCell ref="B33:C33"/>
    <mergeCell ref="B34:C34"/>
    <mergeCell ref="B35:C35"/>
    <mergeCell ref="B24:C24"/>
    <mergeCell ref="B36:C36"/>
    <mergeCell ref="B25:C25"/>
    <mergeCell ref="B26:C26"/>
    <mergeCell ref="B27:C27"/>
    <mergeCell ref="B28:C28"/>
    <mergeCell ref="B29:C29"/>
    <mergeCell ref="B30:C30"/>
    <mergeCell ref="B18:C18"/>
    <mergeCell ref="B19:C19"/>
    <mergeCell ref="B20:C20"/>
    <mergeCell ref="B21:C21"/>
    <mergeCell ref="B22:C22"/>
    <mergeCell ref="B23:C23"/>
    <mergeCell ref="B15:C15"/>
    <mergeCell ref="B16:C16"/>
    <mergeCell ref="B17:C17"/>
    <mergeCell ref="D4:R4"/>
    <mergeCell ref="S4:AB4"/>
    <mergeCell ref="B8:C8"/>
    <mergeCell ref="B9:C9"/>
    <mergeCell ref="B10:C10"/>
    <mergeCell ref="B11:C11"/>
    <mergeCell ref="AM3:AQ3"/>
    <mergeCell ref="B7:C7"/>
    <mergeCell ref="D2:J2"/>
    <mergeCell ref="D3:J3"/>
    <mergeCell ref="K2:AG2"/>
    <mergeCell ref="K3:AG3"/>
    <mergeCell ref="B12:C12"/>
    <mergeCell ref="B13:C13"/>
    <mergeCell ref="B14:C14"/>
    <mergeCell ref="AW47:BA47"/>
    <mergeCell ref="AV46:AZ46"/>
    <mergeCell ref="AC4:AL4"/>
    <mergeCell ref="AS41:AT41"/>
    <mergeCell ref="AS42:AT42"/>
    <mergeCell ref="A1:AQ1"/>
    <mergeCell ref="AR1:AU1"/>
    <mergeCell ref="AM2:AQ2"/>
    <mergeCell ref="AR2:AT3"/>
    <mergeCell ref="AU2:AU3"/>
    <mergeCell ref="AR44:AU44"/>
    <mergeCell ref="AR45:AU45"/>
    <mergeCell ref="AM4:AQ4"/>
    <mergeCell ref="AC45:AL45"/>
    <mergeCell ref="AC44:AL44"/>
    <mergeCell ref="AH2:AL2"/>
    <mergeCell ref="AH3:AL3"/>
    <mergeCell ref="AR4:AR5"/>
    <mergeCell ref="AS4:AS5"/>
    <mergeCell ref="AT4:AT5"/>
    <mergeCell ref="AU4:AU5"/>
    <mergeCell ref="B5:C5"/>
    <mergeCell ref="B6:C6"/>
    <mergeCell ref="A2:C4"/>
  </mergeCells>
  <phoneticPr fontId="2" type="noConversion"/>
  <conditionalFormatting sqref="D6:AQ40">
    <cfRule type="cellIs" dxfId="32" priority="2" stopIfTrue="1" operator="equal">
      <formula>""</formula>
    </cfRule>
    <cfRule type="cellIs" dxfId="31" priority="3" stopIfTrue="1" operator="equal">
      <formula>1</formula>
    </cfRule>
    <cfRule type="cellIs" dxfId="30" priority="4" stopIfTrue="1" operator="equal">
      <formula>0</formula>
    </cfRule>
  </conditionalFormatting>
  <conditionalFormatting sqref="AU6:AU40">
    <cfRule type="cellIs" dxfId="29" priority="5" stopIfTrue="1" operator="equal">
      <formula>"Difficulté"</formula>
    </cfRule>
    <cfRule type="cellIs" dxfId="28" priority="6" stopIfTrue="1" operator="equal">
      <formula>"RAS"</formula>
    </cfRule>
    <cfRule type="cellIs" dxfId="27" priority="7" stopIfTrue="1" operator="equal">
      <formula>""</formula>
    </cfRule>
  </conditionalFormatting>
  <conditionalFormatting sqref="AT6:AT40">
    <cfRule type="cellIs" dxfId="26" priority="1" operator="lessThan">
      <formula>0.33</formula>
    </cfRule>
  </conditionalFormatting>
  <dataValidations count="1">
    <dataValidation type="list" operator="equal" allowBlank="1" showInputMessage="1" showErrorMessage="1" sqref="D6:AQ40">
      <formula1>codes</formula1>
    </dataValidation>
  </dataValidations>
  <pageMargins left="0.39374999999999999" right="0.59027777777777779" top="0.39374999999999999" bottom="0.39374999999999999" header="0.51180555555555562" footer="0.51180555555555562"/>
  <pageSetup paperSize="9" firstPageNumber="0" orientation="landscape" horizontalDpi="300" verticalDpi="3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BC49"/>
  <sheetViews>
    <sheetView showGridLines="0" zoomScale="75" zoomScaleSheetLayoutView="100" workbookViewId="0">
      <selection activeCell="F36" sqref="F36"/>
    </sheetView>
  </sheetViews>
  <sheetFormatPr baseColWidth="10" defaultRowHeight="12.75"/>
  <cols>
    <col min="1" max="1" width="3" style="1" customWidth="1"/>
    <col min="2" max="2" width="17.85546875" style="1" customWidth="1"/>
    <col min="3" max="3" width="7" style="1" customWidth="1"/>
    <col min="4" max="8" width="8.28515625" style="1" customWidth="1"/>
    <col min="9" max="9" width="11" style="1" customWidth="1"/>
    <col min="10" max="10" width="8.28515625" style="1" customWidth="1"/>
    <col min="11" max="11" width="9.7109375" style="1" customWidth="1"/>
    <col min="12" max="12" width="7.7109375" style="1" customWidth="1"/>
    <col min="56" max="16384" width="11.42578125" style="1"/>
  </cols>
  <sheetData>
    <row r="1" spans="1:55" ht="69.95" customHeight="1">
      <c r="A1" s="283" t="s">
        <v>256</v>
      </c>
      <c r="B1" s="283"/>
      <c r="C1" s="283"/>
      <c r="D1" s="283"/>
      <c r="E1" s="283"/>
      <c r="F1" s="283"/>
      <c r="G1" s="283"/>
      <c r="H1" s="283"/>
      <c r="I1" s="283"/>
      <c r="J1" s="283"/>
      <c r="K1" s="283"/>
      <c r="L1" s="208"/>
    </row>
    <row r="2" spans="1:55" ht="25.5" customHeight="1">
      <c r="A2" s="298" t="s">
        <v>1</v>
      </c>
      <c r="B2" s="298"/>
      <c r="C2" s="279"/>
      <c r="D2" s="299">
        <f>'MAT-CM2'!K2</f>
        <v>0</v>
      </c>
      <c r="E2" s="300"/>
      <c r="F2" s="300"/>
      <c r="G2" s="300"/>
      <c r="H2" s="301"/>
      <c r="I2" s="97"/>
      <c r="J2" s="284">
        <v>2014</v>
      </c>
      <c r="K2" s="285"/>
      <c r="L2" s="208"/>
    </row>
    <row r="3" spans="1:55" ht="25.5" customHeight="1">
      <c r="A3" s="298" t="s">
        <v>3</v>
      </c>
      <c r="B3" s="298"/>
      <c r="C3" s="279"/>
      <c r="D3" s="302">
        <f>'MAT-CM2'!K3</f>
        <v>0</v>
      </c>
      <c r="E3" s="303"/>
      <c r="F3" s="303"/>
      <c r="G3" s="303"/>
      <c r="H3" s="304"/>
      <c r="I3" s="98" t="s">
        <v>4</v>
      </c>
      <c r="J3" s="284" t="str">
        <f>'MAT-CM2'!AM3</f>
        <v>CM2</v>
      </c>
      <c r="K3" s="285"/>
      <c r="L3" s="208"/>
    </row>
    <row r="4" spans="1:55" ht="25.5" customHeight="1">
      <c r="A4" s="286" t="s">
        <v>259</v>
      </c>
      <c r="B4" s="287"/>
      <c r="C4" s="287"/>
      <c r="D4" s="292" t="s">
        <v>36</v>
      </c>
      <c r="E4" s="293"/>
      <c r="F4" s="293"/>
      <c r="G4" s="293"/>
      <c r="H4" s="293"/>
      <c r="I4" s="293"/>
      <c r="J4" s="294"/>
      <c r="K4" s="294"/>
      <c r="L4" s="307" t="s">
        <v>218</v>
      </c>
    </row>
    <row r="5" spans="1:55" ht="27.75" customHeight="1">
      <c r="A5" s="287"/>
      <c r="B5" s="287"/>
      <c r="C5" s="288"/>
      <c r="D5" s="289" t="s">
        <v>37</v>
      </c>
      <c r="E5" s="289"/>
      <c r="F5" s="289"/>
      <c r="G5" s="289"/>
      <c r="H5" s="305" t="s">
        <v>217</v>
      </c>
      <c r="I5" s="295" t="s">
        <v>190</v>
      </c>
      <c r="J5" s="296"/>
      <c r="K5" s="296"/>
      <c r="L5" s="307"/>
    </row>
    <row r="6" spans="1:55" s="20" customFormat="1" ht="27" customHeight="1">
      <c r="A6" s="176" t="s">
        <v>9</v>
      </c>
      <c r="B6" s="290" t="s">
        <v>10</v>
      </c>
      <c r="C6" s="291"/>
      <c r="D6" s="201" t="s">
        <v>107</v>
      </c>
      <c r="E6" s="202" t="s">
        <v>108</v>
      </c>
      <c r="F6" s="203" t="s">
        <v>109</v>
      </c>
      <c r="G6" s="204" t="s">
        <v>110</v>
      </c>
      <c r="H6" s="306"/>
      <c r="I6" s="297"/>
      <c r="J6" s="294"/>
      <c r="K6" s="294"/>
      <c r="L6" s="307"/>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row>
    <row r="7" spans="1:55" s="20" customFormat="1" ht="15.95" customHeight="1">
      <c r="A7" s="13">
        <v>1</v>
      </c>
      <c r="B7" s="281" t="str">
        <f>IF('MAT-CM2'!B6&lt;&gt;"",'MAT-CM2'!B6,"")</f>
        <v/>
      </c>
      <c r="C7" s="282"/>
      <c r="D7" s="206" t="str">
        <f>'MAT-CM2'!AX6</f>
        <v/>
      </c>
      <c r="E7" s="206" t="str">
        <f>'MAT-CM2'!BB6</f>
        <v/>
      </c>
      <c r="F7" s="206" t="str">
        <f>'MAT-CM2'!BF6</f>
        <v/>
      </c>
      <c r="G7" s="206" t="str">
        <f>'MAT-CM2'!BJ6</f>
        <v/>
      </c>
      <c r="H7" s="206" t="str">
        <f>'MAT-CM2'!BM6</f>
        <v/>
      </c>
      <c r="I7" s="278" t="str">
        <f>'MAT-CM2'!AW51</f>
        <v/>
      </c>
      <c r="J7" s="279"/>
      <c r="K7" s="279"/>
      <c r="L7" s="207" t="str">
        <f>IF(H7="","",IF(H7&gt;33%,"","PPRE"))</f>
        <v/>
      </c>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row>
    <row r="8" spans="1:55" s="20" customFormat="1" ht="15.95" customHeight="1">
      <c r="A8" s="13">
        <v>2</v>
      </c>
      <c r="B8" s="281" t="str">
        <f>IF('MAT-CM2'!B7&lt;&gt;"",'MAT-CM2'!B7,"")</f>
        <v/>
      </c>
      <c r="C8" s="282"/>
      <c r="D8" s="206" t="str">
        <f>'MAT-CM2'!AX7</f>
        <v/>
      </c>
      <c r="E8" s="206" t="str">
        <f>'MAT-CM2'!BB7</f>
        <v/>
      </c>
      <c r="F8" s="206" t="str">
        <f>'MAT-CM2'!BF7</f>
        <v/>
      </c>
      <c r="G8" s="206" t="str">
        <f>'MAT-CM2'!BJ7</f>
        <v/>
      </c>
      <c r="H8" s="206" t="str">
        <f>'MAT-CM2'!BM7</f>
        <v/>
      </c>
      <c r="I8" s="278" t="str">
        <f>'MAT-CM2'!AW52</f>
        <v/>
      </c>
      <c r="J8" s="279"/>
      <c r="K8" s="279"/>
      <c r="L8" s="207" t="str">
        <f t="shared" ref="L8:L41" si="0">IF(H8="","",IF(H8&gt;33%,"","PPRE"))</f>
        <v/>
      </c>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row>
    <row r="9" spans="1:55" s="20" customFormat="1" ht="15.95" customHeight="1">
      <c r="A9" s="13">
        <v>3</v>
      </c>
      <c r="B9" s="281" t="str">
        <f>IF('MAT-CM2'!B8&lt;&gt;"",'MAT-CM2'!B8,"")</f>
        <v/>
      </c>
      <c r="C9" s="282"/>
      <c r="D9" s="206" t="str">
        <f>'MAT-CM2'!AX8</f>
        <v/>
      </c>
      <c r="E9" s="206" t="str">
        <f>'MAT-CM2'!BB8</f>
        <v/>
      </c>
      <c r="F9" s="206" t="str">
        <f>'MAT-CM2'!BF8</f>
        <v/>
      </c>
      <c r="G9" s="206" t="str">
        <f>'MAT-CM2'!BJ8</f>
        <v/>
      </c>
      <c r="H9" s="206" t="str">
        <f>'MAT-CM2'!BM8</f>
        <v/>
      </c>
      <c r="I9" s="278" t="str">
        <f>'MAT-CM2'!AW53</f>
        <v/>
      </c>
      <c r="J9" s="279"/>
      <c r="K9" s="279"/>
      <c r="L9" s="207" t="str">
        <f t="shared" si="0"/>
        <v/>
      </c>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row>
    <row r="10" spans="1:55" s="20" customFormat="1" ht="15.95" customHeight="1">
      <c r="A10" s="13">
        <v>4</v>
      </c>
      <c r="B10" s="281" t="str">
        <f>IF('MAT-CM2'!B9&lt;&gt;"",'MAT-CM2'!B9,"")</f>
        <v/>
      </c>
      <c r="C10" s="282"/>
      <c r="D10" s="206" t="str">
        <f>'MAT-CM2'!AX9</f>
        <v/>
      </c>
      <c r="E10" s="206" t="str">
        <f>'MAT-CM2'!BB9</f>
        <v/>
      </c>
      <c r="F10" s="206" t="str">
        <f>'MAT-CM2'!BF9</f>
        <v/>
      </c>
      <c r="G10" s="206" t="str">
        <f>'MAT-CM2'!BJ9</f>
        <v/>
      </c>
      <c r="H10" s="206" t="str">
        <f>'MAT-CM2'!BM9</f>
        <v/>
      </c>
      <c r="I10" s="278" t="str">
        <f>'MAT-CM2'!AW54</f>
        <v/>
      </c>
      <c r="J10" s="279"/>
      <c r="K10" s="279"/>
      <c r="L10" s="207" t="str">
        <f t="shared" si="0"/>
        <v/>
      </c>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row>
    <row r="11" spans="1:55" s="20" customFormat="1" ht="15.95" customHeight="1">
      <c r="A11" s="13">
        <v>5</v>
      </c>
      <c r="B11" s="281" t="str">
        <f>IF('MAT-CM2'!B10&lt;&gt;"",'MAT-CM2'!B10,"")</f>
        <v/>
      </c>
      <c r="C11" s="282"/>
      <c r="D11" s="206" t="str">
        <f>'MAT-CM2'!AX10</f>
        <v/>
      </c>
      <c r="E11" s="206" t="str">
        <f>'MAT-CM2'!BB10</f>
        <v/>
      </c>
      <c r="F11" s="206" t="str">
        <f>'MAT-CM2'!BF10</f>
        <v/>
      </c>
      <c r="G11" s="206" t="str">
        <f>'MAT-CM2'!BJ10</f>
        <v/>
      </c>
      <c r="H11" s="206" t="str">
        <f>'MAT-CM2'!BM10</f>
        <v/>
      </c>
      <c r="I11" s="278" t="str">
        <f>'MAT-CM2'!AW55</f>
        <v/>
      </c>
      <c r="J11" s="279"/>
      <c r="K11" s="279"/>
      <c r="L11" s="207" t="str">
        <f t="shared" si="0"/>
        <v/>
      </c>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row>
    <row r="12" spans="1:55" s="20" customFormat="1" ht="15.95" customHeight="1">
      <c r="A12" s="13">
        <v>6</v>
      </c>
      <c r="B12" s="281" t="str">
        <f>IF('MAT-CM2'!B11&lt;&gt;"",'MAT-CM2'!B11,"")</f>
        <v/>
      </c>
      <c r="C12" s="282"/>
      <c r="D12" s="206" t="str">
        <f>'MAT-CM2'!AX11</f>
        <v/>
      </c>
      <c r="E12" s="206" t="str">
        <f>'MAT-CM2'!BB11</f>
        <v/>
      </c>
      <c r="F12" s="206" t="str">
        <f>'MAT-CM2'!BF11</f>
        <v/>
      </c>
      <c r="G12" s="206" t="str">
        <f>'MAT-CM2'!BJ11</f>
        <v/>
      </c>
      <c r="H12" s="206" t="str">
        <f>'MAT-CM2'!BM11</f>
        <v/>
      </c>
      <c r="I12" s="278" t="str">
        <f>'MAT-CM2'!AW56</f>
        <v/>
      </c>
      <c r="J12" s="279"/>
      <c r="K12" s="279"/>
      <c r="L12" s="207" t="str">
        <f t="shared" si="0"/>
        <v/>
      </c>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row>
    <row r="13" spans="1:55" s="20" customFormat="1" ht="15.95" customHeight="1">
      <c r="A13" s="13">
        <v>7</v>
      </c>
      <c r="B13" s="281" t="str">
        <f>IF('MAT-CM2'!B12&lt;&gt;"",'MAT-CM2'!B12,"")</f>
        <v/>
      </c>
      <c r="C13" s="282"/>
      <c r="D13" s="206" t="str">
        <f>'MAT-CM2'!AX12</f>
        <v/>
      </c>
      <c r="E13" s="206" t="str">
        <f>'MAT-CM2'!BB12</f>
        <v/>
      </c>
      <c r="F13" s="206" t="str">
        <f>'MAT-CM2'!BF12</f>
        <v/>
      </c>
      <c r="G13" s="206" t="str">
        <f>'MAT-CM2'!BJ12</f>
        <v/>
      </c>
      <c r="H13" s="206" t="str">
        <f>'MAT-CM2'!BM12</f>
        <v/>
      </c>
      <c r="I13" s="278" t="str">
        <f>'MAT-CM2'!AW57</f>
        <v/>
      </c>
      <c r="J13" s="279"/>
      <c r="K13" s="279"/>
      <c r="L13" s="207" t="str">
        <f t="shared" si="0"/>
        <v/>
      </c>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row>
    <row r="14" spans="1:55" s="20" customFormat="1" ht="15.95" customHeight="1">
      <c r="A14" s="13">
        <v>8</v>
      </c>
      <c r="B14" s="281" t="str">
        <f>IF('MAT-CM2'!B13&lt;&gt;"",'MAT-CM2'!B13,"")</f>
        <v/>
      </c>
      <c r="C14" s="282"/>
      <c r="D14" s="206" t="str">
        <f>'MAT-CM2'!AX13</f>
        <v/>
      </c>
      <c r="E14" s="206" t="str">
        <f>'MAT-CM2'!BB13</f>
        <v/>
      </c>
      <c r="F14" s="206" t="str">
        <f>'MAT-CM2'!BF13</f>
        <v/>
      </c>
      <c r="G14" s="206" t="str">
        <f>'MAT-CM2'!BJ13</f>
        <v/>
      </c>
      <c r="H14" s="206" t="str">
        <f>'MAT-CM2'!BM13</f>
        <v/>
      </c>
      <c r="I14" s="278" t="str">
        <f>'MAT-CM2'!AW58</f>
        <v/>
      </c>
      <c r="J14" s="279"/>
      <c r="K14" s="279"/>
      <c r="L14" s="207" t="str">
        <f t="shared" si="0"/>
        <v/>
      </c>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row>
    <row r="15" spans="1:55" s="20" customFormat="1" ht="15.95" customHeight="1">
      <c r="A15" s="13">
        <v>9</v>
      </c>
      <c r="B15" s="281" t="str">
        <f>IF('MAT-CM2'!B14&lt;&gt;"",'MAT-CM2'!B14,"")</f>
        <v/>
      </c>
      <c r="C15" s="282"/>
      <c r="D15" s="206" t="str">
        <f>'MAT-CM2'!AX14</f>
        <v/>
      </c>
      <c r="E15" s="206" t="str">
        <f>'MAT-CM2'!BB14</f>
        <v/>
      </c>
      <c r="F15" s="206" t="str">
        <f>'MAT-CM2'!BF14</f>
        <v/>
      </c>
      <c r="G15" s="206" t="str">
        <f>'MAT-CM2'!BJ14</f>
        <v/>
      </c>
      <c r="H15" s="206" t="str">
        <f>'MAT-CM2'!BM14</f>
        <v/>
      </c>
      <c r="I15" s="278" t="str">
        <f>'MAT-CM2'!AW59</f>
        <v/>
      </c>
      <c r="J15" s="279"/>
      <c r="K15" s="279"/>
      <c r="L15" s="207" t="str">
        <f t="shared" si="0"/>
        <v/>
      </c>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row>
    <row r="16" spans="1:55" s="20" customFormat="1" ht="15.95" customHeight="1">
      <c r="A16" s="13">
        <v>10</v>
      </c>
      <c r="B16" s="281" t="str">
        <f>IF('MAT-CM2'!B15&lt;&gt;"",'MAT-CM2'!B15,"")</f>
        <v/>
      </c>
      <c r="C16" s="282"/>
      <c r="D16" s="206" t="str">
        <f>'MAT-CM2'!AX15</f>
        <v/>
      </c>
      <c r="E16" s="206" t="str">
        <f>'MAT-CM2'!BB15</f>
        <v/>
      </c>
      <c r="F16" s="206" t="str">
        <f>'MAT-CM2'!BF15</f>
        <v/>
      </c>
      <c r="G16" s="206" t="str">
        <f>'MAT-CM2'!BJ15</f>
        <v/>
      </c>
      <c r="H16" s="206" t="str">
        <f>'MAT-CM2'!BM15</f>
        <v/>
      </c>
      <c r="I16" s="278" t="str">
        <f>'MAT-CM2'!AW60</f>
        <v/>
      </c>
      <c r="J16" s="279"/>
      <c r="K16" s="279"/>
      <c r="L16" s="207" t="str">
        <f t="shared" si="0"/>
        <v/>
      </c>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row>
    <row r="17" spans="1:55" s="20" customFormat="1" ht="15.95" customHeight="1">
      <c r="A17" s="13">
        <v>11</v>
      </c>
      <c r="B17" s="281" t="str">
        <f>IF('MAT-CM2'!B16&lt;&gt;"",'MAT-CM2'!B16,"")</f>
        <v/>
      </c>
      <c r="C17" s="282"/>
      <c r="D17" s="206" t="str">
        <f>'MAT-CM2'!AX16</f>
        <v/>
      </c>
      <c r="E17" s="206" t="str">
        <f>'MAT-CM2'!BB16</f>
        <v/>
      </c>
      <c r="F17" s="206" t="str">
        <f>'MAT-CM2'!BF16</f>
        <v/>
      </c>
      <c r="G17" s="206" t="str">
        <f>'MAT-CM2'!BJ16</f>
        <v/>
      </c>
      <c r="H17" s="206" t="str">
        <f>'MAT-CM2'!BM16</f>
        <v/>
      </c>
      <c r="I17" s="278" t="str">
        <f>'MAT-CM2'!AW61</f>
        <v/>
      </c>
      <c r="J17" s="279"/>
      <c r="K17" s="279"/>
      <c r="L17" s="207" t="str">
        <f t="shared" si="0"/>
        <v/>
      </c>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row>
    <row r="18" spans="1:55" s="20" customFormat="1" ht="15.95" customHeight="1">
      <c r="A18" s="13">
        <v>12</v>
      </c>
      <c r="B18" s="281" t="str">
        <f>IF('MAT-CM2'!B17&lt;&gt;"",'MAT-CM2'!B17,"")</f>
        <v/>
      </c>
      <c r="C18" s="282"/>
      <c r="D18" s="206" t="str">
        <f>'MAT-CM2'!AX17</f>
        <v/>
      </c>
      <c r="E18" s="206" t="str">
        <f>'MAT-CM2'!BB17</f>
        <v/>
      </c>
      <c r="F18" s="206" t="str">
        <f>'MAT-CM2'!BF17</f>
        <v/>
      </c>
      <c r="G18" s="206" t="str">
        <f>'MAT-CM2'!BJ17</f>
        <v/>
      </c>
      <c r="H18" s="206" t="str">
        <f>'MAT-CM2'!BM17</f>
        <v/>
      </c>
      <c r="I18" s="278" t="str">
        <f>'MAT-CM2'!AW62</f>
        <v/>
      </c>
      <c r="J18" s="279"/>
      <c r="K18" s="279"/>
      <c r="L18" s="207" t="str">
        <f t="shared" si="0"/>
        <v/>
      </c>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row>
    <row r="19" spans="1:55" s="20" customFormat="1" ht="15.95" customHeight="1">
      <c r="A19" s="13">
        <v>13</v>
      </c>
      <c r="B19" s="281" t="str">
        <f>IF('MAT-CM2'!B18&lt;&gt;"",'MAT-CM2'!B18,"")</f>
        <v/>
      </c>
      <c r="C19" s="282"/>
      <c r="D19" s="206" t="str">
        <f>'MAT-CM2'!AX18</f>
        <v/>
      </c>
      <c r="E19" s="206" t="str">
        <f>'MAT-CM2'!BB18</f>
        <v/>
      </c>
      <c r="F19" s="206" t="str">
        <f>'MAT-CM2'!BF18</f>
        <v/>
      </c>
      <c r="G19" s="206" t="str">
        <f>'MAT-CM2'!BJ18</f>
        <v/>
      </c>
      <c r="H19" s="206" t="str">
        <f>'MAT-CM2'!BM18</f>
        <v/>
      </c>
      <c r="I19" s="278" t="str">
        <f>'MAT-CM2'!AW63</f>
        <v/>
      </c>
      <c r="J19" s="279"/>
      <c r="K19" s="279"/>
      <c r="L19" s="207" t="str">
        <f t="shared" si="0"/>
        <v/>
      </c>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row>
    <row r="20" spans="1:55" s="20" customFormat="1" ht="15.95" customHeight="1">
      <c r="A20" s="13">
        <v>14</v>
      </c>
      <c r="B20" s="281" t="str">
        <f>IF('MAT-CM2'!B19&lt;&gt;"",'MAT-CM2'!B19,"")</f>
        <v/>
      </c>
      <c r="C20" s="282"/>
      <c r="D20" s="206" t="str">
        <f>'MAT-CM2'!AX19</f>
        <v/>
      </c>
      <c r="E20" s="206" t="str">
        <f>'MAT-CM2'!BB19</f>
        <v/>
      </c>
      <c r="F20" s="206" t="str">
        <f>'MAT-CM2'!BF19</f>
        <v/>
      </c>
      <c r="G20" s="206" t="str">
        <f>'MAT-CM2'!BJ19</f>
        <v/>
      </c>
      <c r="H20" s="206" t="str">
        <f>'MAT-CM2'!BM19</f>
        <v/>
      </c>
      <c r="I20" s="278" t="str">
        <f>'MAT-CM2'!AW64</f>
        <v/>
      </c>
      <c r="J20" s="279"/>
      <c r="K20" s="279"/>
      <c r="L20" s="207" t="str">
        <f t="shared" si="0"/>
        <v/>
      </c>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row>
    <row r="21" spans="1:55" s="20" customFormat="1" ht="15.95" customHeight="1">
      <c r="A21" s="13">
        <v>15</v>
      </c>
      <c r="B21" s="281" t="str">
        <f>IF('MAT-CM2'!B20&lt;&gt;"",'MAT-CM2'!B20,"")</f>
        <v/>
      </c>
      <c r="C21" s="282"/>
      <c r="D21" s="206" t="str">
        <f>'MAT-CM2'!AX20</f>
        <v/>
      </c>
      <c r="E21" s="206" t="str">
        <f>'MAT-CM2'!BB20</f>
        <v/>
      </c>
      <c r="F21" s="206" t="str">
        <f>'MAT-CM2'!BF20</f>
        <v/>
      </c>
      <c r="G21" s="206" t="str">
        <f>'MAT-CM2'!BJ20</f>
        <v/>
      </c>
      <c r="H21" s="206" t="str">
        <f>'MAT-CM2'!BM20</f>
        <v/>
      </c>
      <c r="I21" s="278" t="str">
        <f>'MAT-CM2'!AW65</f>
        <v/>
      </c>
      <c r="J21" s="279"/>
      <c r="K21" s="279"/>
      <c r="L21" s="207" t="str">
        <f t="shared" si="0"/>
        <v/>
      </c>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row>
    <row r="22" spans="1:55" s="20" customFormat="1" ht="15.95" customHeight="1">
      <c r="A22" s="13">
        <v>16</v>
      </c>
      <c r="B22" s="281" t="str">
        <f>IF('MAT-CM2'!B21&lt;&gt;"",'MAT-CM2'!B21,"")</f>
        <v/>
      </c>
      <c r="C22" s="282"/>
      <c r="D22" s="206" t="str">
        <f>'MAT-CM2'!AX21</f>
        <v/>
      </c>
      <c r="E22" s="206" t="str">
        <f>'MAT-CM2'!BB21</f>
        <v/>
      </c>
      <c r="F22" s="206" t="str">
        <f>'MAT-CM2'!BF21</f>
        <v/>
      </c>
      <c r="G22" s="206" t="str">
        <f>'MAT-CM2'!BJ21</f>
        <v/>
      </c>
      <c r="H22" s="206" t="str">
        <f>'MAT-CM2'!BM21</f>
        <v/>
      </c>
      <c r="I22" s="278" t="str">
        <f>'MAT-CM2'!AW66</f>
        <v/>
      </c>
      <c r="J22" s="279"/>
      <c r="K22" s="279"/>
      <c r="L22" s="207" t="str">
        <f t="shared" si="0"/>
        <v/>
      </c>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row>
    <row r="23" spans="1:55" s="20" customFormat="1" ht="15.95" customHeight="1">
      <c r="A23" s="13">
        <v>17</v>
      </c>
      <c r="B23" s="281" t="str">
        <f>IF('MAT-CM2'!B22&lt;&gt;"",'MAT-CM2'!B22,"")</f>
        <v/>
      </c>
      <c r="C23" s="282"/>
      <c r="D23" s="206" t="str">
        <f>'MAT-CM2'!AX22</f>
        <v/>
      </c>
      <c r="E23" s="206" t="str">
        <f>'MAT-CM2'!BB22</f>
        <v/>
      </c>
      <c r="F23" s="206" t="str">
        <f>'MAT-CM2'!BF22</f>
        <v/>
      </c>
      <c r="G23" s="206" t="str">
        <f>'MAT-CM2'!BJ22</f>
        <v/>
      </c>
      <c r="H23" s="206" t="str">
        <f>'MAT-CM2'!BM22</f>
        <v/>
      </c>
      <c r="I23" s="278" t="str">
        <f>'MAT-CM2'!AW67</f>
        <v/>
      </c>
      <c r="J23" s="279"/>
      <c r="K23" s="279"/>
      <c r="L23" s="207" t="str">
        <f t="shared" si="0"/>
        <v/>
      </c>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row>
    <row r="24" spans="1:55" s="20" customFormat="1" ht="15.95" customHeight="1">
      <c r="A24" s="13">
        <v>18</v>
      </c>
      <c r="B24" s="281" t="str">
        <f>IF('MAT-CM2'!B23&lt;&gt;"",'MAT-CM2'!B23,"")</f>
        <v/>
      </c>
      <c r="C24" s="282"/>
      <c r="D24" s="206" t="str">
        <f>'MAT-CM2'!AX23</f>
        <v/>
      </c>
      <c r="E24" s="206" t="str">
        <f>'MAT-CM2'!BB23</f>
        <v/>
      </c>
      <c r="F24" s="206" t="str">
        <f>'MAT-CM2'!BF23</f>
        <v/>
      </c>
      <c r="G24" s="206" t="str">
        <f>'MAT-CM2'!BJ23</f>
        <v/>
      </c>
      <c r="H24" s="206" t="str">
        <f>'MAT-CM2'!BM23</f>
        <v/>
      </c>
      <c r="I24" s="278" t="str">
        <f>'MAT-CM2'!AW68</f>
        <v/>
      </c>
      <c r="J24" s="279"/>
      <c r="K24" s="279"/>
      <c r="L24" s="207" t="str">
        <f t="shared" si="0"/>
        <v/>
      </c>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row>
    <row r="25" spans="1:55" s="20" customFormat="1" ht="15.95" customHeight="1">
      <c r="A25" s="13">
        <v>19</v>
      </c>
      <c r="B25" s="281" t="str">
        <f>IF('MAT-CM2'!B24&lt;&gt;"",'MAT-CM2'!B24,"")</f>
        <v/>
      </c>
      <c r="C25" s="282"/>
      <c r="D25" s="206" t="str">
        <f>'MAT-CM2'!AX24</f>
        <v/>
      </c>
      <c r="E25" s="206" t="str">
        <f>'MAT-CM2'!BB24</f>
        <v/>
      </c>
      <c r="F25" s="206" t="str">
        <f>'MAT-CM2'!BF24</f>
        <v/>
      </c>
      <c r="G25" s="206" t="str">
        <f>'MAT-CM2'!BJ24</f>
        <v/>
      </c>
      <c r="H25" s="206" t="str">
        <f>'MAT-CM2'!BM24</f>
        <v/>
      </c>
      <c r="I25" s="278" t="str">
        <f>'MAT-CM2'!AW69</f>
        <v/>
      </c>
      <c r="J25" s="279"/>
      <c r="K25" s="279"/>
      <c r="L25" s="207" t="str">
        <f t="shared" si="0"/>
        <v/>
      </c>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row>
    <row r="26" spans="1:55" s="20" customFormat="1" ht="15.95" customHeight="1">
      <c r="A26" s="13">
        <v>20</v>
      </c>
      <c r="B26" s="281" t="str">
        <f>IF('MAT-CM2'!B25&lt;&gt;"",'MAT-CM2'!B25,"")</f>
        <v/>
      </c>
      <c r="C26" s="282"/>
      <c r="D26" s="206" t="str">
        <f>'MAT-CM2'!AX25</f>
        <v/>
      </c>
      <c r="E26" s="206" t="str">
        <f>'MAT-CM2'!BB25</f>
        <v/>
      </c>
      <c r="F26" s="206" t="str">
        <f>'MAT-CM2'!BF25</f>
        <v/>
      </c>
      <c r="G26" s="206" t="str">
        <f>'MAT-CM2'!BJ25</f>
        <v/>
      </c>
      <c r="H26" s="206" t="str">
        <f>'MAT-CM2'!BM25</f>
        <v/>
      </c>
      <c r="I26" s="278" t="str">
        <f>'MAT-CM2'!AW70</f>
        <v/>
      </c>
      <c r="J26" s="279"/>
      <c r="K26" s="279"/>
      <c r="L26" s="207" t="str">
        <f t="shared" si="0"/>
        <v/>
      </c>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row>
    <row r="27" spans="1:55" s="20" customFormat="1" ht="15.95" customHeight="1">
      <c r="A27" s="13">
        <v>21</v>
      </c>
      <c r="B27" s="281" t="str">
        <f>IF('MAT-CM2'!B26&lt;&gt;"",'MAT-CM2'!B26,"")</f>
        <v/>
      </c>
      <c r="C27" s="282"/>
      <c r="D27" s="206" t="str">
        <f>'MAT-CM2'!AX26</f>
        <v/>
      </c>
      <c r="E27" s="206" t="str">
        <f>'MAT-CM2'!BB26</f>
        <v/>
      </c>
      <c r="F27" s="206" t="str">
        <f>'MAT-CM2'!BF26</f>
        <v/>
      </c>
      <c r="G27" s="206" t="str">
        <f>'MAT-CM2'!BJ26</f>
        <v/>
      </c>
      <c r="H27" s="206" t="str">
        <f>'MAT-CM2'!BM26</f>
        <v/>
      </c>
      <c r="I27" s="278" t="str">
        <f>'MAT-CM2'!AW71</f>
        <v/>
      </c>
      <c r="J27" s="279"/>
      <c r="K27" s="279"/>
      <c r="L27" s="207" t="str">
        <f t="shared" si="0"/>
        <v/>
      </c>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row>
    <row r="28" spans="1:55" s="20" customFormat="1" ht="15.95" customHeight="1">
      <c r="A28" s="13">
        <v>22</v>
      </c>
      <c r="B28" s="281" t="str">
        <f>IF('MAT-CM2'!B27&lt;&gt;"",'MAT-CM2'!B27,"")</f>
        <v/>
      </c>
      <c r="C28" s="282"/>
      <c r="D28" s="206" t="str">
        <f>'MAT-CM2'!AX27</f>
        <v/>
      </c>
      <c r="E28" s="206" t="str">
        <f>'MAT-CM2'!BB27</f>
        <v/>
      </c>
      <c r="F28" s="206" t="str">
        <f>'MAT-CM2'!BF27</f>
        <v/>
      </c>
      <c r="G28" s="206" t="str">
        <f>'MAT-CM2'!BJ27</f>
        <v/>
      </c>
      <c r="H28" s="206" t="str">
        <f>'MAT-CM2'!BM27</f>
        <v/>
      </c>
      <c r="I28" s="278" t="str">
        <f>'MAT-CM2'!AW72</f>
        <v/>
      </c>
      <c r="J28" s="279"/>
      <c r="K28" s="279"/>
      <c r="L28" s="207" t="str">
        <f t="shared" si="0"/>
        <v/>
      </c>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row>
    <row r="29" spans="1:55" s="20" customFormat="1" ht="15.95" customHeight="1">
      <c r="A29" s="13">
        <v>23</v>
      </c>
      <c r="B29" s="281" t="str">
        <f>IF('MAT-CM2'!B28&lt;&gt;"",'MAT-CM2'!B28,"")</f>
        <v/>
      </c>
      <c r="C29" s="282"/>
      <c r="D29" s="206" t="str">
        <f>'MAT-CM2'!AX28</f>
        <v/>
      </c>
      <c r="E29" s="206" t="str">
        <f>'MAT-CM2'!BB28</f>
        <v/>
      </c>
      <c r="F29" s="206" t="str">
        <f>'MAT-CM2'!BF28</f>
        <v/>
      </c>
      <c r="G29" s="206" t="str">
        <f>'MAT-CM2'!BJ28</f>
        <v/>
      </c>
      <c r="H29" s="206" t="str">
        <f>'MAT-CM2'!BM28</f>
        <v/>
      </c>
      <c r="I29" s="278" t="str">
        <f>'MAT-CM2'!AW73</f>
        <v/>
      </c>
      <c r="J29" s="279"/>
      <c r="K29" s="279"/>
      <c r="L29" s="207" t="str">
        <f t="shared" si="0"/>
        <v/>
      </c>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row>
    <row r="30" spans="1:55" s="20" customFormat="1" ht="15.95" customHeight="1">
      <c r="A30" s="13">
        <v>24</v>
      </c>
      <c r="B30" s="281" t="str">
        <f>IF('MAT-CM2'!B29&lt;&gt;"",'MAT-CM2'!B29,"")</f>
        <v/>
      </c>
      <c r="C30" s="282"/>
      <c r="D30" s="206" t="str">
        <f>'MAT-CM2'!AX29</f>
        <v/>
      </c>
      <c r="E30" s="206" t="str">
        <f>'MAT-CM2'!BB29</f>
        <v/>
      </c>
      <c r="F30" s="206" t="str">
        <f>'MAT-CM2'!BF29</f>
        <v/>
      </c>
      <c r="G30" s="206" t="str">
        <f>'MAT-CM2'!BJ29</f>
        <v/>
      </c>
      <c r="H30" s="206" t="str">
        <f>'MAT-CM2'!BM29</f>
        <v/>
      </c>
      <c r="I30" s="278" t="str">
        <f>'MAT-CM2'!AW74</f>
        <v/>
      </c>
      <c r="J30" s="279"/>
      <c r="K30" s="279"/>
      <c r="L30" s="207" t="str">
        <f t="shared" si="0"/>
        <v/>
      </c>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row>
    <row r="31" spans="1:55" s="20" customFormat="1" ht="15.95" customHeight="1">
      <c r="A31" s="13">
        <v>25</v>
      </c>
      <c r="B31" s="281" t="str">
        <f>IF('MAT-CM2'!B30&lt;&gt;"",'MAT-CM2'!B30,"")</f>
        <v/>
      </c>
      <c r="C31" s="282"/>
      <c r="D31" s="206" t="str">
        <f>'MAT-CM2'!AX30</f>
        <v/>
      </c>
      <c r="E31" s="206" t="str">
        <f>'MAT-CM2'!BB30</f>
        <v/>
      </c>
      <c r="F31" s="206" t="str">
        <f>'MAT-CM2'!BF30</f>
        <v/>
      </c>
      <c r="G31" s="206" t="str">
        <f>'MAT-CM2'!BJ30</f>
        <v/>
      </c>
      <c r="H31" s="206" t="str">
        <f>'MAT-CM2'!BM30</f>
        <v/>
      </c>
      <c r="I31" s="278" t="str">
        <f>'MAT-CM2'!AW75</f>
        <v/>
      </c>
      <c r="J31" s="279"/>
      <c r="K31" s="279"/>
      <c r="L31" s="207" t="str">
        <f t="shared" si="0"/>
        <v/>
      </c>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row>
    <row r="32" spans="1:55" s="20" customFormat="1" ht="15.95" customHeight="1">
      <c r="A32" s="13">
        <v>26</v>
      </c>
      <c r="B32" s="281" t="str">
        <f>IF('MAT-CM2'!B31&lt;&gt;"",'MAT-CM2'!B31,"")</f>
        <v/>
      </c>
      <c r="C32" s="282"/>
      <c r="D32" s="206" t="str">
        <f>'MAT-CM2'!AX31</f>
        <v/>
      </c>
      <c r="E32" s="206" t="str">
        <f>'MAT-CM2'!BB31</f>
        <v/>
      </c>
      <c r="F32" s="206" t="str">
        <f>'MAT-CM2'!BF31</f>
        <v/>
      </c>
      <c r="G32" s="206" t="str">
        <f>'MAT-CM2'!BJ31</f>
        <v/>
      </c>
      <c r="H32" s="206" t="str">
        <f>'MAT-CM2'!BM31</f>
        <v/>
      </c>
      <c r="I32" s="278" t="str">
        <f>'MAT-CM2'!AW76</f>
        <v/>
      </c>
      <c r="J32" s="279"/>
      <c r="K32" s="279"/>
      <c r="L32" s="207" t="str">
        <f t="shared" si="0"/>
        <v/>
      </c>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row>
    <row r="33" spans="1:55" s="20" customFormat="1" ht="15.95" customHeight="1">
      <c r="A33" s="13">
        <v>27</v>
      </c>
      <c r="B33" s="281" t="str">
        <f>IF('MAT-CM2'!B32&lt;&gt;"",'MAT-CM2'!B32,"")</f>
        <v/>
      </c>
      <c r="C33" s="282"/>
      <c r="D33" s="206" t="str">
        <f>'MAT-CM2'!AX32</f>
        <v/>
      </c>
      <c r="E33" s="206" t="str">
        <f>'MAT-CM2'!BB32</f>
        <v/>
      </c>
      <c r="F33" s="206" t="str">
        <f>'MAT-CM2'!BF32</f>
        <v/>
      </c>
      <c r="G33" s="206" t="str">
        <f>'MAT-CM2'!BJ32</f>
        <v/>
      </c>
      <c r="H33" s="206" t="str">
        <f>'MAT-CM2'!BM32</f>
        <v/>
      </c>
      <c r="I33" s="278" t="str">
        <f>'MAT-CM2'!AW77</f>
        <v/>
      </c>
      <c r="J33" s="279"/>
      <c r="K33" s="279"/>
      <c r="L33" s="207" t="str">
        <f t="shared" si="0"/>
        <v/>
      </c>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row>
    <row r="34" spans="1:55" s="20" customFormat="1" ht="15.95" customHeight="1">
      <c r="A34" s="13">
        <v>28</v>
      </c>
      <c r="B34" s="281" t="str">
        <f>IF('MAT-CM2'!B33&lt;&gt;"",'MAT-CM2'!B33,"")</f>
        <v/>
      </c>
      <c r="C34" s="282"/>
      <c r="D34" s="206" t="str">
        <f>'MAT-CM2'!AX33</f>
        <v/>
      </c>
      <c r="E34" s="206" t="str">
        <f>'MAT-CM2'!BB33</f>
        <v/>
      </c>
      <c r="F34" s="206" t="str">
        <f>'MAT-CM2'!BF33</f>
        <v/>
      </c>
      <c r="G34" s="206" t="str">
        <f>'MAT-CM2'!BJ33</f>
        <v/>
      </c>
      <c r="H34" s="206" t="str">
        <f>'MAT-CM2'!BM33</f>
        <v/>
      </c>
      <c r="I34" s="278" t="str">
        <f>'MAT-CM2'!AW78</f>
        <v/>
      </c>
      <c r="J34" s="279"/>
      <c r="K34" s="279"/>
      <c r="L34" s="207" t="str">
        <f t="shared" si="0"/>
        <v/>
      </c>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row>
    <row r="35" spans="1:55" s="20" customFormat="1" ht="15.95" customHeight="1">
      <c r="A35" s="13">
        <v>29</v>
      </c>
      <c r="B35" s="281" t="str">
        <f>IF('MAT-CM2'!B34&lt;&gt;"",'MAT-CM2'!B34,"")</f>
        <v/>
      </c>
      <c r="C35" s="282"/>
      <c r="D35" s="206" t="str">
        <f>'MAT-CM2'!AX34</f>
        <v/>
      </c>
      <c r="E35" s="206" t="str">
        <f>'MAT-CM2'!BB34</f>
        <v/>
      </c>
      <c r="F35" s="206" t="str">
        <f>'MAT-CM2'!BF34</f>
        <v/>
      </c>
      <c r="G35" s="206" t="str">
        <f>'MAT-CM2'!BJ34</f>
        <v/>
      </c>
      <c r="H35" s="206" t="str">
        <f>'MAT-CM2'!BM34</f>
        <v/>
      </c>
      <c r="I35" s="278" t="str">
        <f>'MAT-CM2'!AW79</f>
        <v/>
      </c>
      <c r="J35" s="279"/>
      <c r="K35" s="279"/>
      <c r="L35" s="207" t="str">
        <f t="shared" si="0"/>
        <v/>
      </c>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row>
    <row r="36" spans="1:55" s="20" customFormat="1" ht="15.95" customHeight="1">
      <c r="A36" s="13">
        <v>30</v>
      </c>
      <c r="B36" s="281" t="str">
        <f>IF('MAT-CM2'!B35&lt;&gt;"",'MAT-CM2'!B35,"")</f>
        <v/>
      </c>
      <c r="C36" s="282"/>
      <c r="D36" s="206" t="str">
        <f>'MAT-CM2'!AX35</f>
        <v/>
      </c>
      <c r="E36" s="206" t="str">
        <f>'MAT-CM2'!BB35</f>
        <v/>
      </c>
      <c r="F36" s="206" t="str">
        <f>'MAT-CM2'!BF35</f>
        <v/>
      </c>
      <c r="G36" s="206" t="str">
        <f>'MAT-CM2'!BJ35</f>
        <v/>
      </c>
      <c r="H36" s="206" t="str">
        <f>'MAT-CM2'!BM35</f>
        <v/>
      </c>
      <c r="I36" s="278" t="str">
        <f>'MAT-CM2'!AW80</f>
        <v/>
      </c>
      <c r="J36" s="279"/>
      <c r="K36" s="279"/>
      <c r="L36" s="207" t="str">
        <f t="shared" si="0"/>
        <v/>
      </c>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row>
    <row r="37" spans="1:55" s="20" customFormat="1" ht="15.95" customHeight="1">
      <c r="A37" s="13">
        <v>31</v>
      </c>
      <c r="B37" s="281" t="str">
        <f>IF('MAT-CM2'!B36&lt;&gt;"",'MAT-CM2'!B36,"")</f>
        <v/>
      </c>
      <c r="C37" s="282"/>
      <c r="D37" s="206" t="str">
        <f>'MAT-CM2'!AX36</f>
        <v/>
      </c>
      <c r="E37" s="206" t="str">
        <f>'MAT-CM2'!BB36</f>
        <v/>
      </c>
      <c r="F37" s="206" t="str">
        <f>'MAT-CM2'!BF36</f>
        <v/>
      </c>
      <c r="G37" s="206" t="str">
        <f>'MAT-CM2'!BJ36</f>
        <v/>
      </c>
      <c r="H37" s="206" t="str">
        <f>'MAT-CM2'!BM36</f>
        <v/>
      </c>
      <c r="I37" s="278" t="str">
        <f>'MAT-CM2'!AW81</f>
        <v/>
      </c>
      <c r="J37" s="279"/>
      <c r="K37" s="279"/>
      <c r="L37" s="207" t="str">
        <f t="shared" si="0"/>
        <v/>
      </c>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row>
    <row r="38" spans="1:55" s="20" customFormat="1" ht="15.95" customHeight="1">
      <c r="A38" s="13">
        <v>32</v>
      </c>
      <c r="B38" s="281" t="str">
        <f>IF('MAT-CM2'!B37&lt;&gt;"",'MAT-CM2'!B37,"")</f>
        <v/>
      </c>
      <c r="C38" s="282"/>
      <c r="D38" s="206" t="str">
        <f>'MAT-CM2'!AX37</f>
        <v/>
      </c>
      <c r="E38" s="206" t="str">
        <f>'MAT-CM2'!BB37</f>
        <v/>
      </c>
      <c r="F38" s="206" t="str">
        <f>'MAT-CM2'!BF37</f>
        <v/>
      </c>
      <c r="G38" s="206" t="str">
        <f>'MAT-CM2'!BJ37</f>
        <v/>
      </c>
      <c r="H38" s="206" t="str">
        <f>'MAT-CM2'!BM37</f>
        <v/>
      </c>
      <c r="I38" s="278" t="str">
        <f>'MAT-CM2'!AW82</f>
        <v/>
      </c>
      <c r="J38" s="279"/>
      <c r="K38" s="279"/>
      <c r="L38" s="207" t="str">
        <f t="shared" si="0"/>
        <v/>
      </c>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row>
    <row r="39" spans="1:55" s="20" customFormat="1" ht="15.95" customHeight="1">
      <c r="A39" s="13">
        <v>33</v>
      </c>
      <c r="B39" s="281" t="str">
        <f>IF('MAT-CM2'!B38&lt;&gt;"",'MAT-CM2'!B38,"")</f>
        <v/>
      </c>
      <c r="C39" s="282"/>
      <c r="D39" s="206" t="str">
        <f>'MAT-CM2'!AX38</f>
        <v/>
      </c>
      <c r="E39" s="206" t="str">
        <f>'MAT-CM2'!BB38</f>
        <v/>
      </c>
      <c r="F39" s="206" t="str">
        <f>'MAT-CM2'!BF38</f>
        <v/>
      </c>
      <c r="G39" s="206" t="str">
        <f>'MAT-CM2'!BJ38</f>
        <v/>
      </c>
      <c r="H39" s="206" t="str">
        <f>'MAT-CM2'!BM38</f>
        <v/>
      </c>
      <c r="I39" s="278" t="str">
        <f>'MAT-CM2'!AW83</f>
        <v/>
      </c>
      <c r="J39" s="279"/>
      <c r="K39" s="279"/>
      <c r="L39" s="207" t="str">
        <f t="shared" si="0"/>
        <v/>
      </c>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row>
    <row r="40" spans="1:55" s="20" customFormat="1" ht="15.95" customHeight="1">
      <c r="A40" s="13">
        <v>34</v>
      </c>
      <c r="B40" s="281" t="str">
        <f>IF('MAT-CM2'!B39&lt;&gt;"",'MAT-CM2'!B39,"")</f>
        <v/>
      </c>
      <c r="C40" s="282"/>
      <c r="D40" s="206" t="str">
        <f>'MAT-CM2'!AX39</f>
        <v/>
      </c>
      <c r="E40" s="206" t="str">
        <f>'MAT-CM2'!BB39</f>
        <v/>
      </c>
      <c r="F40" s="206" t="str">
        <f>'MAT-CM2'!BF39</f>
        <v/>
      </c>
      <c r="G40" s="206" t="str">
        <f>'MAT-CM2'!BJ39</f>
        <v/>
      </c>
      <c r="H40" s="206" t="str">
        <f>'MAT-CM2'!BM39</f>
        <v/>
      </c>
      <c r="I40" s="278" t="str">
        <f>'MAT-CM2'!AW84</f>
        <v/>
      </c>
      <c r="J40" s="279"/>
      <c r="K40" s="279"/>
      <c r="L40" s="207" t="str">
        <f t="shared" si="0"/>
        <v/>
      </c>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row>
    <row r="41" spans="1:55" s="20" customFormat="1" ht="15" customHeight="1">
      <c r="A41" s="13">
        <v>35</v>
      </c>
      <c r="B41" s="281" t="str">
        <f>IF('MAT-CM2'!B40&lt;&gt;"",'MAT-CM2'!B40,"")</f>
        <v/>
      </c>
      <c r="C41" s="282"/>
      <c r="D41" s="206" t="str">
        <f>'MAT-CM2'!AX40</f>
        <v/>
      </c>
      <c r="E41" s="206" t="str">
        <f>'MAT-CM2'!BB40</f>
        <v/>
      </c>
      <c r="F41" s="206" t="str">
        <f>'MAT-CM2'!BF40</f>
        <v/>
      </c>
      <c r="G41" s="206" t="str">
        <f>'MAT-CM2'!BJ40</f>
        <v/>
      </c>
      <c r="H41" s="206" t="str">
        <f>'MAT-CM2'!BM40</f>
        <v/>
      </c>
      <c r="I41" s="278" t="str">
        <f>'MAT-CM2'!AW85</f>
        <v/>
      </c>
      <c r="J41" s="279"/>
      <c r="K41" s="279"/>
      <c r="L41" s="207" t="str">
        <f t="shared" si="0"/>
        <v/>
      </c>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row>
    <row r="42" spans="1:55" s="20" customFormat="1" ht="24.75" hidden="1" customHeight="1">
      <c r="A42" s="308" t="s">
        <v>38</v>
      </c>
      <c r="B42" s="308"/>
      <c r="C42" s="309"/>
      <c r="D42" s="205">
        <f>COUNTIF(D7:D41,"Difficulté")</f>
        <v>0</v>
      </c>
      <c r="E42" s="205">
        <f>COUNTIF(E7:E41,"Difficulté")</f>
        <v>0</v>
      </c>
      <c r="F42" s="205">
        <f>COUNTIF(F7:F41,"Difficulté")</f>
        <v>0</v>
      </c>
      <c r="G42" s="205">
        <f>COUNTIF(G7:G41,"Difficulté")</f>
        <v>0</v>
      </c>
      <c r="H42" s="205"/>
      <c r="I42" s="280">
        <f>COUNTIF(I7:I41,"OUI")</f>
        <v>0</v>
      </c>
      <c r="J42" s="279"/>
      <c r="K42" s="279"/>
      <c r="L42" s="19"/>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row>
    <row r="43" spans="1:55">
      <c r="A43" s="208"/>
      <c r="B43" s="208"/>
      <c r="C43" s="208"/>
      <c r="D43" s="208"/>
      <c r="E43" s="208"/>
      <c r="F43" s="208"/>
      <c r="G43" s="208"/>
      <c r="H43" s="208"/>
      <c r="I43" s="208"/>
      <c r="J43" s="208"/>
      <c r="K43" s="208"/>
      <c r="L43" s="208"/>
    </row>
    <row r="44" spans="1:55">
      <c r="A44" s="208"/>
      <c r="B44" s="208"/>
      <c r="C44" s="208"/>
      <c r="D44" s="208"/>
      <c r="E44" s="208"/>
      <c r="F44" s="208"/>
      <c r="G44" s="208"/>
      <c r="H44" s="208"/>
      <c r="I44" s="208"/>
      <c r="J44" s="208"/>
      <c r="K44" s="208"/>
      <c r="L44" s="208"/>
    </row>
    <row r="45" spans="1:55">
      <c r="A45" s="208"/>
      <c r="B45" s="208"/>
      <c r="C45" s="208"/>
      <c r="D45" s="208"/>
      <c r="E45" s="208"/>
      <c r="F45" s="208"/>
      <c r="G45" s="208"/>
      <c r="H45" s="208"/>
      <c r="I45" s="208"/>
      <c r="J45" s="208"/>
      <c r="K45" s="208"/>
    </row>
    <row r="46" spans="1:55">
      <c r="A46" s="208"/>
      <c r="B46" s="208"/>
      <c r="C46" s="208"/>
      <c r="D46" s="208"/>
      <c r="E46" s="208"/>
      <c r="F46" s="208"/>
      <c r="G46" s="208"/>
      <c r="H46" s="208"/>
      <c r="I46" s="208"/>
      <c r="J46" s="208"/>
      <c r="K46" s="208"/>
      <c r="L46" s="208"/>
    </row>
    <row r="47" spans="1:55">
      <c r="A47" s="208"/>
      <c r="B47" s="208"/>
      <c r="C47" s="208"/>
      <c r="D47" s="208"/>
      <c r="E47" s="208"/>
      <c r="F47" s="208"/>
      <c r="G47" s="208"/>
      <c r="H47" s="208"/>
      <c r="I47" s="208"/>
      <c r="J47" s="208"/>
      <c r="K47" s="208"/>
      <c r="L47" s="208"/>
    </row>
    <row r="48" spans="1:55">
      <c r="A48" s="208"/>
      <c r="B48" s="208"/>
      <c r="C48" s="208"/>
      <c r="D48" s="208"/>
      <c r="E48" s="208"/>
      <c r="F48" s="208"/>
      <c r="G48" s="208"/>
      <c r="H48" s="208"/>
      <c r="I48" s="208"/>
      <c r="J48" s="208"/>
      <c r="K48" s="208"/>
      <c r="L48" s="208"/>
    </row>
    <row r="49" spans="1:12">
      <c r="A49" s="208"/>
      <c r="B49" s="208"/>
      <c r="C49" s="208"/>
      <c r="D49" s="208"/>
      <c r="E49" s="208"/>
      <c r="F49" s="208"/>
      <c r="G49" s="208"/>
      <c r="H49" s="208"/>
      <c r="I49" s="208"/>
      <c r="J49" s="208"/>
      <c r="K49" s="208"/>
      <c r="L49" s="208"/>
    </row>
  </sheetData>
  <mergeCells count="86">
    <mergeCell ref="L4:L6"/>
    <mergeCell ref="A42:C42"/>
    <mergeCell ref="B37:C37"/>
    <mergeCell ref="B38:C38"/>
    <mergeCell ref="B39:C39"/>
    <mergeCell ref="B40:C40"/>
    <mergeCell ref="B41:C41"/>
    <mergeCell ref="B31:C31"/>
    <mergeCell ref="B32:C32"/>
    <mergeCell ref="B33:C33"/>
    <mergeCell ref="B34:C34"/>
    <mergeCell ref="B35:C35"/>
    <mergeCell ref="B36:C36"/>
    <mergeCell ref="B30:C30"/>
    <mergeCell ref="B19:C19"/>
    <mergeCell ref="B20:C20"/>
    <mergeCell ref="B26:C26"/>
    <mergeCell ref="B27:C27"/>
    <mergeCell ref="B28:C28"/>
    <mergeCell ref="B29:C29"/>
    <mergeCell ref="B18:C18"/>
    <mergeCell ref="B21:C21"/>
    <mergeCell ref="B22:C22"/>
    <mergeCell ref="B23:C23"/>
    <mergeCell ref="B24:C24"/>
    <mergeCell ref="B25:C25"/>
    <mergeCell ref="B7:C7"/>
    <mergeCell ref="B8:C8"/>
    <mergeCell ref="B9:C9"/>
    <mergeCell ref="B10:C10"/>
    <mergeCell ref="B11:C11"/>
    <mergeCell ref="B12:C12"/>
    <mergeCell ref="B13:C13"/>
    <mergeCell ref="B14:C14"/>
    <mergeCell ref="B15:C15"/>
    <mergeCell ref="B16:C16"/>
    <mergeCell ref="B17:C17"/>
    <mergeCell ref="A1:K1"/>
    <mergeCell ref="J2:K2"/>
    <mergeCell ref="A4:C5"/>
    <mergeCell ref="D5:G5"/>
    <mergeCell ref="B6:C6"/>
    <mergeCell ref="D4:K4"/>
    <mergeCell ref="I5:K6"/>
    <mergeCell ref="J3:K3"/>
    <mergeCell ref="A3:C3"/>
    <mergeCell ref="A2:C2"/>
    <mergeCell ref="D2:H2"/>
    <mergeCell ref="D3:H3"/>
    <mergeCell ref="H5:H6"/>
    <mergeCell ref="I7:K7"/>
    <mergeCell ref="I8:K8"/>
    <mergeCell ref="I9:K9"/>
    <mergeCell ref="I10:K10"/>
    <mergeCell ref="I11:K11"/>
    <mergeCell ref="I12:K12"/>
    <mergeCell ref="I13:K13"/>
    <mergeCell ref="I14:K14"/>
    <mergeCell ref="I15:K15"/>
    <mergeCell ref="I16:K16"/>
    <mergeCell ref="I17:K17"/>
    <mergeCell ref="I18:K18"/>
    <mergeCell ref="I30:K30"/>
    <mergeCell ref="I19:K19"/>
    <mergeCell ref="I20:K20"/>
    <mergeCell ref="I21:K21"/>
    <mergeCell ref="I22:K22"/>
    <mergeCell ref="I23:K23"/>
    <mergeCell ref="I24:K24"/>
    <mergeCell ref="I25:K25"/>
    <mergeCell ref="I26:K26"/>
    <mergeCell ref="I27:K27"/>
    <mergeCell ref="I28:K28"/>
    <mergeCell ref="I29:K29"/>
    <mergeCell ref="I40:K40"/>
    <mergeCell ref="I41:K41"/>
    <mergeCell ref="I42:K42"/>
    <mergeCell ref="I31:K31"/>
    <mergeCell ref="I32:K32"/>
    <mergeCell ref="I33:K33"/>
    <mergeCell ref="I34:K34"/>
    <mergeCell ref="I35:K35"/>
    <mergeCell ref="I36:K36"/>
    <mergeCell ref="I37:K37"/>
    <mergeCell ref="I38:K38"/>
    <mergeCell ref="I39:K39"/>
  </mergeCells>
  <phoneticPr fontId="2" type="noConversion"/>
  <conditionalFormatting sqref="J11:J41 D7:H41">
    <cfRule type="cellIs" dxfId="25" priority="3" stopIfTrue="1" operator="equal">
      <formula>"RAS"</formula>
    </cfRule>
    <cfRule type="cellIs" dxfId="24" priority="4" stopIfTrue="1" operator="equal">
      <formula>"Difficulté"</formula>
    </cfRule>
  </conditionalFormatting>
  <conditionalFormatting sqref="K11:K41 I7:I41">
    <cfRule type="cellIs" dxfId="23" priority="5" stopIfTrue="1" operator="equal">
      <formula>"OUI"</formula>
    </cfRule>
    <cfRule type="cellIs" dxfId="22" priority="6" stopIfTrue="1" operator="equal">
      <formula>"Non"</formula>
    </cfRule>
  </conditionalFormatting>
  <conditionalFormatting sqref="D7:H41">
    <cfRule type="cellIs" dxfId="21" priority="2" stopIfTrue="1" operator="lessThan">
      <formula>0.5</formula>
    </cfRule>
  </conditionalFormatting>
  <conditionalFormatting sqref="D7:G41">
    <cfRule type="cellIs" dxfId="20" priority="1" operator="lessThan">
      <formula>0.33</formula>
    </cfRule>
  </conditionalFormatting>
  <pageMargins left="0.39370078740157483" right="0.39370078740157483" top="0.39370078740157483" bottom="0.39370078740157483" header="0.51181102362204722" footer="0.51181102362204722"/>
  <pageSetup paperSize="9" scale="91"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dimension ref="A1:BD81"/>
  <sheetViews>
    <sheetView showGridLines="0" zoomScale="75" zoomScaleSheetLayoutView="100" workbookViewId="0">
      <selection activeCell="Z14" sqref="Z14"/>
    </sheetView>
  </sheetViews>
  <sheetFormatPr baseColWidth="10" defaultRowHeight="12.75"/>
  <cols>
    <col min="1" max="1" width="3.42578125" style="1" customWidth="1"/>
    <col min="2" max="2" width="14.28515625" style="1" customWidth="1"/>
    <col min="3" max="3" width="5.7109375" style="1" customWidth="1"/>
    <col min="4" max="43" width="3.7109375" style="1" customWidth="1"/>
    <col min="44" max="46" width="10.28515625" style="1" customWidth="1"/>
    <col min="47" max="47" width="11.28515625" style="1" customWidth="1"/>
    <col min="48" max="51" width="11.42578125" style="1"/>
    <col min="52" max="53" width="0" style="1" hidden="1" customWidth="1"/>
    <col min="54" max="16384" width="11.42578125" style="1"/>
  </cols>
  <sheetData>
    <row r="1" spans="1:56" ht="69.95" customHeight="1">
      <c r="A1" s="348" t="s">
        <v>256</v>
      </c>
      <c r="B1" s="348"/>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c r="AI1" s="348"/>
      <c r="AJ1" s="348"/>
      <c r="AK1" s="348"/>
      <c r="AL1" s="348"/>
      <c r="AM1" s="348"/>
      <c r="AN1" s="348"/>
      <c r="AO1" s="348"/>
      <c r="AP1" s="348"/>
      <c r="AQ1" s="348"/>
      <c r="AR1" s="4"/>
      <c r="AS1" s="4"/>
      <c r="AT1" s="4"/>
      <c r="AU1" s="4"/>
      <c r="AV1" s="4"/>
      <c r="AW1" s="4"/>
      <c r="AX1" s="4"/>
      <c r="AY1" s="4"/>
    </row>
    <row r="2" spans="1:56" ht="25.5" customHeight="1">
      <c r="A2" s="313" t="s">
        <v>260</v>
      </c>
      <c r="B2" s="314"/>
      <c r="C2" s="314"/>
      <c r="D2" s="261" t="s">
        <v>1</v>
      </c>
      <c r="E2" s="262"/>
      <c r="F2" s="263"/>
      <c r="G2" s="263"/>
      <c r="H2" s="263"/>
      <c r="I2" s="263"/>
      <c r="J2" s="264"/>
      <c r="K2" s="323">
        <f>'MAT-CM2'!K2</f>
        <v>0</v>
      </c>
      <c r="L2" s="324"/>
      <c r="M2" s="324"/>
      <c r="N2" s="324"/>
      <c r="O2" s="324"/>
      <c r="P2" s="324"/>
      <c r="Q2" s="324"/>
      <c r="R2" s="324"/>
      <c r="S2" s="324"/>
      <c r="T2" s="324"/>
      <c r="U2" s="324"/>
      <c r="V2" s="324"/>
      <c r="W2" s="324"/>
      <c r="X2" s="324"/>
      <c r="Y2" s="324"/>
      <c r="Z2" s="324"/>
      <c r="AA2" s="324"/>
      <c r="AB2" s="324"/>
      <c r="AC2" s="324"/>
      <c r="AD2" s="324"/>
      <c r="AE2" s="324"/>
      <c r="AF2" s="324"/>
      <c r="AG2" s="325"/>
      <c r="AH2" s="331"/>
      <c r="AI2" s="332"/>
      <c r="AJ2" s="332"/>
      <c r="AK2" s="332"/>
      <c r="AL2" s="333"/>
      <c r="AM2" s="231"/>
      <c r="AN2" s="231"/>
      <c r="AO2" s="231"/>
      <c r="AP2" s="231"/>
      <c r="AQ2" s="231"/>
      <c r="AR2" s="4"/>
      <c r="AS2" s="4"/>
      <c r="AT2" s="4"/>
      <c r="AU2" s="38"/>
      <c r="AV2" s="4"/>
      <c r="AW2" s="4"/>
      <c r="AX2" s="4"/>
      <c r="AY2" s="4"/>
    </row>
    <row r="3" spans="1:56" ht="25.5" customHeight="1">
      <c r="A3" s="315"/>
      <c r="B3" s="315"/>
      <c r="C3" s="315"/>
      <c r="D3" s="261" t="s">
        <v>3</v>
      </c>
      <c r="E3" s="262"/>
      <c r="F3" s="263"/>
      <c r="G3" s="263"/>
      <c r="H3" s="263"/>
      <c r="I3" s="263"/>
      <c r="J3" s="264"/>
      <c r="K3" s="323">
        <f>'MAT-CM2'!K3</f>
        <v>0</v>
      </c>
      <c r="L3" s="324"/>
      <c r="M3" s="324"/>
      <c r="N3" s="324"/>
      <c r="O3" s="324"/>
      <c r="P3" s="324"/>
      <c r="Q3" s="324"/>
      <c r="R3" s="324"/>
      <c r="S3" s="324"/>
      <c r="T3" s="324"/>
      <c r="U3" s="324"/>
      <c r="V3" s="324"/>
      <c r="W3" s="324"/>
      <c r="X3" s="324"/>
      <c r="Y3" s="324"/>
      <c r="Z3" s="324"/>
      <c r="AA3" s="324"/>
      <c r="AB3" s="324"/>
      <c r="AC3" s="324"/>
      <c r="AD3" s="324"/>
      <c r="AE3" s="324"/>
      <c r="AF3" s="324"/>
      <c r="AG3" s="325"/>
      <c r="AH3" s="331" t="s">
        <v>4</v>
      </c>
      <c r="AI3" s="332"/>
      <c r="AJ3" s="332"/>
      <c r="AK3" s="332"/>
      <c r="AL3" s="333"/>
      <c r="AM3" s="231" t="str">
        <f>'MAT-CM2'!AM3</f>
        <v>CM2</v>
      </c>
      <c r="AN3" s="231"/>
      <c r="AO3" s="231"/>
      <c r="AP3" s="231"/>
      <c r="AQ3" s="231"/>
      <c r="AR3" s="4"/>
      <c r="AS3" s="4"/>
      <c r="AT3" s="4"/>
      <c r="AU3" s="4"/>
      <c r="AV3" s="4"/>
      <c r="AW3" s="4"/>
      <c r="AX3" s="4"/>
      <c r="AY3" s="4"/>
    </row>
    <row r="4" spans="1:56" ht="24" customHeight="1">
      <c r="A4" s="315"/>
      <c r="B4" s="315"/>
      <c r="C4" s="315"/>
      <c r="D4" s="317" t="s">
        <v>42</v>
      </c>
      <c r="E4" s="318"/>
      <c r="F4" s="318"/>
      <c r="G4" s="318"/>
      <c r="H4" s="318"/>
      <c r="I4" s="318"/>
      <c r="J4" s="319"/>
      <c r="K4" s="326" t="s">
        <v>189</v>
      </c>
      <c r="L4" s="294"/>
      <c r="M4" s="294"/>
      <c r="N4" s="294"/>
      <c r="O4" s="294"/>
      <c r="P4" s="294"/>
      <c r="Q4" s="294"/>
      <c r="R4" s="294"/>
      <c r="S4" s="294"/>
      <c r="T4" s="294"/>
      <c r="U4" s="294"/>
      <c r="V4" s="294"/>
      <c r="W4" s="294"/>
      <c r="X4" s="294"/>
      <c r="Y4" s="294"/>
      <c r="Z4" s="294"/>
      <c r="AA4" s="294"/>
      <c r="AB4" s="294"/>
      <c r="AC4" s="294"/>
      <c r="AD4" s="294"/>
      <c r="AE4" s="294"/>
      <c r="AF4" s="294"/>
      <c r="AG4" s="294"/>
      <c r="AH4" s="342" t="s">
        <v>123</v>
      </c>
      <c r="AI4" s="343"/>
      <c r="AJ4" s="343"/>
      <c r="AK4" s="343"/>
      <c r="AL4" s="343"/>
      <c r="AM4" s="343"/>
      <c r="AN4" s="343"/>
      <c r="AO4" s="343"/>
      <c r="AP4" s="343"/>
      <c r="AQ4" s="343"/>
      <c r="AR4" s="39"/>
      <c r="AS4" s="4"/>
      <c r="AT4" s="4"/>
      <c r="AU4" s="4"/>
      <c r="AV4" s="4"/>
      <c r="AW4" s="4"/>
      <c r="AX4" s="4"/>
      <c r="AY4" s="4"/>
    </row>
    <row r="5" spans="1:56" ht="24" customHeight="1">
      <c r="A5" s="315"/>
      <c r="B5" s="315"/>
      <c r="C5" s="315"/>
      <c r="D5" s="320"/>
      <c r="E5" s="321"/>
      <c r="F5" s="321"/>
      <c r="G5" s="321"/>
      <c r="H5" s="321"/>
      <c r="I5" s="321"/>
      <c r="J5" s="322"/>
      <c r="K5" s="294"/>
      <c r="L5" s="294"/>
      <c r="M5" s="294"/>
      <c r="N5" s="294"/>
      <c r="O5" s="294"/>
      <c r="P5" s="294"/>
      <c r="Q5" s="294"/>
      <c r="R5" s="294"/>
      <c r="S5" s="294"/>
      <c r="T5" s="294"/>
      <c r="U5" s="294"/>
      <c r="V5" s="294"/>
      <c r="W5" s="294"/>
      <c r="X5" s="294"/>
      <c r="Y5" s="294"/>
      <c r="Z5" s="294"/>
      <c r="AA5" s="294"/>
      <c r="AB5" s="294"/>
      <c r="AC5" s="294"/>
      <c r="AD5" s="294"/>
      <c r="AE5" s="294"/>
      <c r="AF5" s="294"/>
      <c r="AG5" s="294"/>
      <c r="AH5" s="344"/>
      <c r="AI5" s="345"/>
      <c r="AJ5" s="345"/>
      <c r="AK5" s="345"/>
      <c r="AL5" s="345"/>
      <c r="AM5" s="345"/>
      <c r="AN5" s="345"/>
      <c r="AO5" s="345"/>
      <c r="AP5" s="345"/>
      <c r="AQ5" s="345"/>
      <c r="AR5" s="4"/>
      <c r="AS5" s="4"/>
      <c r="AT5" s="4"/>
      <c r="AU5" s="4"/>
      <c r="AV5" s="4"/>
      <c r="AW5" s="4"/>
      <c r="AX5" s="4"/>
      <c r="AY5" s="4"/>
    </row>
    <row r="6" spans="1:56" ht="20.100000000000001" customHeight="1">
      <c r="A6" s="315"/>
      <c r="B6" s="315"/>
      <c r="C6" s="315"/>
      <c r="D6" s="334" t="s">
        <v>53</v>
      </c>
      <c r="E6" s="335"/>
      <c r="F6" s="335"/>
      <c r="G6" s="335"/>
      <c r="H6" s="335"/>
      <c r="I6" s="335"/>
      <c r="J6" s="335"/>
      <c r="K6" s="335"/>
      <c r="L6" s="335"/>
      <c r="M6" s="335"/>
      <c r="N6" s="336"/>
      <c r="O6" s="336"/>
      <c r="P6" s="336"/>
      <c r="Q6" s="336"/>
      <c r="R6" s="337"/>
      <c r="S6" s="338" t="s">
        <v>54</v>
      </c>
      <c r="T6" s="329"/>
      <c r="U6" s="329"/>
      <c r="V6" s="329"/>
      <c r="W6" s="329"/>
      <c r="X6" s="329"/>
      <c r="Y6" s="329"/>
      <c r="Z6" s="329"/>
      <c r="AA6" s="329"/>
      <c r="AB6" s="330"/>
      <c r="AC6" s="339" t="s">
        <v>55</v>
      </c>
      <c r="AD6" s="336"/>
      <c r="AE6" s="336"/>
      <c r="AF6" s="336"/>
      <c r="AG6" s="336"/>
      <c r="AH6" s="336"/>
      <c r="AI6" s="336"/>
      <c r="AJ6" s="336"/>
      <c r="AK6" s="336"/>
      <c r="AL6" s="337"/>
      <c r="AM6" s="239" t="s">
        <v>56</v>
      </c>
      <c r="AN6" s="239"/>
      <c r="AO6" s="239"/>
      <c r="AP6" s="239"/>
      <c r="AQ6" s="239"/>
      <c r="AR6" s="351" t="s">
        <v>5</v>
      </c>
      <c r="AS6" s="246" t="s">
        <v>6</v>
      </c>
      <c r="AT6" s="247" t="s">
        <v>7</v>
      </c>
      <c r="AU6" s="357" t="s">
        <v>39</v>
      </c>
      <c r="AV6" s="350"/>
      <c r="AW6" s="350"/>
      <c r="AX6" s="36"/>
      <c r="AY6" s="4"/>
      <c r="BB6" s="32"/>
      <c r="BC6" s="32"/>
      <c r="BD6" s="32"/>
    </row>
    <row r="7" spans="1:56" s="42" customFormat="1" ht="26.1" customHeight="1">
      <c r="A7" s="315"/>
      <c r="B7" s="315"/>
      <c r="C7" s="315"/>
      <c r="D7" s="181" t="s">
        <v>11</v>
      </c>
      <c r="E7" s="181" t="s">
        <v>12</v>
      </c>
      <c r="F7" s="181" t="s">
        <v>13</v>
      </c>
      <c r="G7" s="181" t="s">
        <v>14</v>
      </c>
      <c r="H7" s="181" t="s">
        <v>15</v>
      </c>
      <c r="I7" s="181" t="s">
        <v>16</v>
      </c>
      <c r="J7" s="181" t="s">
        <v>17</v>
      </c>
      <c r="K7" s="181" t="s">
        <v>18</v>
      </c>
      <c r="L7" s="181" t="s">
        <v>19</v>
      </c>
      <c r="M7" s="181" t="s">
        <v>20</v>
      </c>
      <c r="N7" s="181" t="s">
        <v>57</v>
      </c>
      <c r="O7" s="181" t="s">
        <v>58</v>
      </c>
      <c r="P7" s="181" t="s">
        <v>59</v>
      </c>
      <c r="Q7" s="181" t="s">
        <v>154</v>
      </c>
      <c r="R7" s="181" t="s">
        <v>155</v>
      </c>
      <c r="S7" s="182" t="s">
        <v>60</v>
      </c>
      <c r="T7" s="182" t="s">
        <v>61</v>
      </c>
      <c r="U7" s="182" t="s">
        <v>62</v>
      </c>
      <c r="V7" s="182" t="s">
        <v>63</v>
      </c>
      <c r="W7" s="182" t="s">
        <v>64</v>
      </c>
      <c r="X7" s="182" t="s">
        <v>47</v>
      </c>
      <c r="Y7" s="182" t="s">
        <v>125</v>
      </c>
      <c r="Z7" s="182" t="s">
        <v>126</v>
      </c>
      <c r="AA7" s="182" t="s">
        <v>127</v>
      </c>
      <c r="AB7" s="182" t="s">
        <v>128</v>
      </c>
      <c r="AC7" s="183" t="s">
        <v>65</v>
      </c>
      <c r="AD7" s="183" t="s">
        <v>66</v>
      </c>
      <c r="AE7" s="183" t="s">
        <v>67</v>
      </c>
      <c r="AF7" s="183" t="s">
        <v>68</v>
      </c>
      <c r="AG7" s="183" t="s">
        <v>69</v>
      </c>
      <c r="AH7" s="183" t="s">
        <v>129</v>
      </c>
      <c r="AI7" s="183" t="s">
        <v>130</v>
      </c>
      <c r="AJ7" s="183" t="s">
        <v>131</v>
      </c>
      <c r="AK7" s="183" t="s">
        <v>132</v>
      </c>
      <c r="AL7" s="183" t="s">
        <v>133</v>
      </c>
      <c r="AM7" s="184" t="s">
        <v>149</v>
      </c>
      <c r="AN7" s="184" t="s">
        <v>150</v>
      </c>
      <c r="AO7" s="184" t="s">
        <v>151</v>
      </c>
      <c r="AP7" s="184" t="s">
        <v>152</v>
      </c>
      <c r="AQ7" s="184" t="s">
        <v>153</v>
      </c>
      <c r="AR7" s="351"/>
      <c r="AS7" s="246"/>
      <c r="AT7" s="247"/>
      <c r="AU7" s="357"/>
      <c r="AV7" s="350"/>
      <c r="AW7" s="350"/>
      <c r="AX7" s="40"/>
      <c r="AY7" s="41"/>
      <c r="BB7" s="43"/>
      <c r="BC7" s="43"/>
      <c r="BD7" s="43"/>
    </row>
    <row r="8" spans="1:56" ht="20.100000000000001" customHeight="1">
      <c r="A8" s="316"/>
      <c r="B8" s="316"/>
      <c r="C8" s="316"/>
      <c r="D8" s="120" t="e">
        <f ca="1">OFFSET('MAT-CM2'!D$6,'Profil élève'!$C$18,0)</f>
        <v>#N/A</v>
      </c>
      <c r="E8" s="120" t="e">
        <f ca="1">OFFSET('MAT-CM2'!E$6,'Profil élève'!$C$18,0)</f>
        <v>#N/A</v>
      </c>
      <c r="F8" s="120" t="e">
        <f ca="1">OFFSET('MAT-CM2'!F$6,'Profil élève'!$C$18,0)</f>
        <v>#N/A</v>
      </c>
      <c r="G8" s="120" t="e">
        <f ca="1">OFFSET('MAT-CM2'!G$6,'Profil élève'!$C$18,0)</f>
        <v>#N/A</v>
      </c>
      <c r="H8" s="120" t="e">
        <f ca="1">OFFSET('MAT-CM2'!H$6,'Profil élève'!$C$18,0)</f>
        <v>#N/A</v>
      </c>
      <c r="I8" s="120" t="e">
        <f ca="1">OFFSET('MAT-CM2'!I$6,'Profil élève'!$C$18,0)</f>
        <v>#N/A</v>
      </c>
      <c r="J8" s="120" t="e">
        <f ca="1">OFFSET('MAT-CM2'!J$6,'Profil élève'!$C$18,0)</f>
        <v>#N/A</v>
      </c>
      <c r="K8" s="120" t="e">
        <f ca="1">OFFSET('MAT-CM2'!K$6,'Profil élève'!$C$18,0)</f>
        <v>#N/A</v>
      </c>
      <c r="L8" s="120" t="e">
        <f ca="1">OFFSET('MAT-CM2'!L$6,'Profil élève'!$C$18,0)</f>
        <v>#N/A</v>
      </c>
      <c r="M8" s="120" t="e">
        <f ca="1">OFFSET('MAT-CM2'!M$6,'Profil élève'!$C$18,0)</f>
        <v>#N/A</v>
      </c>
      <c r="N8" s="120" t="e">
        <f ca="1">OFFSET('MAT-CM2'!N$6,'Profil élève'!$C$18,0)</f>
        <v>#N/A</v>
      </c>
      <c r="O8" s="120" t="e">
        <f ca="1">OFFSET('MAT-CM2'!O$6,'Profil élève'!$C$18,0)</f>
        <v>#N/A</v>
      </c>
      <c r="P8" s="120" t="e">
        <f ca="1">OFFSET('MAT-CM2'!P$6,'Profil élève'!$C$18,0)</f>
        <v>#N/A</v>
      </c>
      <c r="Q8" s="120" t="e">
        <f ca="1">OFFSET('MAT-CM2'!Q$6,'Profil élève'!$C$18,0)</f>
        <v>#N/A</v>
      </c>
      <c r="R8" s="120" t="e">
        <f ca="1">OFFSET('MAT-CM2'!R$6,'Profil élève'!$C$18,0)</f>
        <v>#N/A</v>
      </c>
      <c r="S8" s="120" t="e">
        <f ca="1">OFFSET('MAT-CM2'!S$6,'Profil élève'!$C$18,0)</f>
        <v>#N/A</v>
      </c>
      <c r="T8" s="120" t="e">
        <f ca="1">OFFSET('MAT-CM2'!T$6,'Profil élève'!$C$18,0)</f>
        <v>#N/A</v>
      </c>
      <c r="U8" s="120" t="e">
        <f ca="1">OFFSET('MAT-CM2'!U$6,'Profil élève'!$C$18,0)</f>
        <v>#N/A</v>
      </c>
      <c r="V8" s="120" t="e">
        <f ca="1">OFFSET('MAT-CM2'!V$6,'Profil élève'!$C$18,0)</f>
        <v>#N/A</v>
      </c>
      <c r="W8" s="120" t="e">
        <f ca="1">OFFSET('MAT-CM2'!W$6,'Profil élève'!$C$18,0)</f>
        <v>#N/A</v>
      </c>
      <c r="X8" s="120" t="e">
        <f ca="1">OFFSET('MAT-CM2'!X$6,'Profil élève'!$C$18,0)</f>
        <v>#N/A</v>
      </c>
      <c r="Y8" s="120" t="e">
        <f ca="1">OFFSET('MAT-CM2'!Y$6,'Profil élève'!$C$18,0)</f>
        <v>#N/A</v>
      </c>
      <c r="Z8" s="120" t="e">
        <f ca="1">OFFSET('MAT-CM2'!Z$6,'Profil élève'!$C$18,0)</f>
        <v>#N/A</v>
      </c>
      <c r="AA8" s="120" t="e">
        <f ca="1">OFFSET('MAT-CM2'!AA$6,'Profil élève'!$C$18,0)</f>
        <v>#N/A</v>
      </c>
      <c r="AB8" s="120" t="e">
        <f ca="1">OFFSET('MAT-CM2'!AB$6,'Profil élève'!$C$18,0)</f>
        <v>#N/A</v>
      </c>
      <c r="AC8" s="120" t="e">
        <f ca="1">OFFSET('MAT-CM2'!AC$6,'Profil élève'!$C$18,0)</f>
        <v>#N/A</v>
      </c>
      <c r="AD8" s="120" t="e">
        <f ca="1">OFFSET('MAT-CM2'!AD$6,'Profil élève'!$C$18,0)</f>
        <v>#N/A</v>
      </c>
      <c r="AE8" s="120" t="e">
        <f ca="1">OFFSET('MAT-CM2'!AE$6,'Profil élève'!$C$18,0)</f>
        <v>#N/A</v>
      </c>
      <c r="AF8" s="120" t="e">
        <f ca="1">OFFSET('MAT-CM2'!AF$6,'Profil élève'!$C$18,0)</f>
        <v>#N/A</v>
      </c>
      <c r="AG8" s="120" t="e">
        <f ca="1">OFFSET('MAT-CM2'!AG$6,'Profil élève'!$C$18,0)</f>
        <v>#N/A</v>
      </c>
      <c r="AH8" s="120" t="e">
        <f ca="1">OFFSET('MAT-CM2'!AH$6,'Profil élève'!$C$18,0)</f>
        <v>#N/A</v>
      </c>
      <c r="AI8" s="120" t="e">
        <f ca="1">OFFSET('MAT-CM2'!AI$6,'Profil élève'!$C$18,0)</f>
        <v>#N/A</v>
      </c>
      <c r="AJ8" s="120" t="e">
        <f ca="1">OFFSET('MAT-CM2'!AJ$6,'Profil élève'!$C$18,0)</f>
        <v>#N/A</v>
      </c>
      <c r="AK8" s="120" t="e">
        <f ca="1">OFFSET('MAT-CM2'!AK$6,'Profil élève'!$C$18,0)</f>
        <v>#N/A</v>
      </c>
      <c r="AL8" s="120" t="e">
        <f ca="1">OFFSET('MAT-CM2'!AL$6,'Profil élève'!$C$18,0)</f>
        <v>#N/A</v>
      </c>
      <c r="AM8" s="120" t="e">
        <f ca="1">OFFSET('MAT-CM2'!AM$6,'Profil élève'!$C$18,0)</f>
        <v>#N/A</v>
      </c>
      <c r="AN8" s="120" t="e">
        <f ca="1">OFFSET('MAT-CM2'!AN$6,'Profil élève'!$C$18,0)</f>
        <v>#N/A</v>
      </c>
      <c r="AO8" s="120" t="e">
        <f ca="1">OFFSET('MAT-CM2'!AO$6,'Profil élève'!$C$18,0)</f>
        <v>#N/A</v>
      </c>
      <c r="AP8" s="120" t="e">
        <f ca="1">OFFSET('MAT-CM2'!AP$6,'Profil élève'!$C$18,0)</f>
        <v>#N/A</v>
      </c>
      <c r="AQ8" s="120" t="e">
        <f ca="1">OFFSET('MAT-CM2'!AQ$6,'Profil élève'!$C$18,0)</f>
        <v>#N/A</v>
      </c>
      <c r="AR8" s="96" t="e">
        <f ca="1">OFFSET('MAT-CM2'!AR$6,'Profil élève'!$C$18,0)</f>
        <v>#N/A</v>
      </c>
      <c r="AS8" s="44" t="e">
        <f ca="1">OFFSET('MAT-CM2'!AS$6,'Profil élève'!$C$18,0)</f>
        <v>#N/A</v>
      </c>
      <c r="AT8" s="45" t="e">
        <f ca="1">OFFSET('MAT-CM2'!AT$6,'Profil élève'!$C$18,0)</f>
        <v>#N/A</v>
      </c>
      <c r="AU8" s="46" t="e">
        <f ca="1">OFFSET('MAT-CM2'!AU$6,'Profil élève'!$C$18,0)</f>
        <v>#N/A</v>
      </c>
      <c r="AV8" s="47"/>
      <c r="AW8" s="48"/>
      <c r="AX8" s="36"/>
      <c r="AY8" s="4"/>
      <c r="BB8" s="32"/>
      <c r="BC8" s="32"/>
      <c r="BD8" s="32"/>
    </row>
    <row r="9" spans="1:56" ht="39.950000000000003" customHeight="1">
      <c r="A9" s="340" t="s">
        <v>40</v>
      </c>
      <c r="B9" s="311"/>
      <c r="C9" s="312"/>
      <c r="D9" s="352" t="e">
        <f ca="1">OFFSET('MAT-CM2'!AX$6,'Profil élève'!$C$18,0)</f>
        <v>#N/A</v>
      </c>
      <c r="E9" s="353"/>
      <c r="F9" s="353"/>
      <c r="G9" s="353"/>
      <c r="H9" s="353"/>
      <c r="I9" s="353"/>
      <c r="J9" s="353"/>
      <c r="K9" s="353"/>
      <c r="L9" s="353"/>
      <c r="M9" s="353"/>
      <c r="N9" s="329"/>
      <c r="O9" s="329"/>
      <c r="P9" s="329"/>
      <c r="Q9" s="329"/>
      <c r="R9" s="330"/>
      <c r="S9" s="352" t="e">
        <f ca="1">OFFSET('MAT-CM2'!BB$6,'Profil élève'!$C$18,0)</f>
        <v>#N/A</v>
      </c>
      <c r="T9" s="329"/>
      <c r="U9" s="329"/>
      <c r="V9" s="329"/>
      <c r="W9" s="329"/>
      <c r="X9" s="329"/>
      <c r="Y9" s="329"/>
      <c r="Z9" s="329"/>
      <c r="AA9" s="329"/>
      <c r="AB9" s="330"/>
      <c r="AC9" s="352" t="e">
        <f ca="1">OFFSET('MAT-CM2'!BF$6,'Profil élève'!$C$18,0)</f>
        <v>#N/A</v>
      </c>
      <c r="AD9" s="329"/>
      <c r="AE9" s="329"/>
      <c r="AF9" s="329"/>
      <c r="AG9" s="329"/>
      <c r="AH9" s="329"/>
      <c r="AI9" s="329"/>
      <c r="AJ9" s="329"/>
      <c r="AK9" s="329"/>
      <c r="AL9" s="330"/>
      <c r="AM9" s="346" t="e">
        <f ca="1">OFFSET('MAT-CM2'!BJ$6,'Profil élève'!$C$18,0)</f>
        <v>#N/A</v>
      </c>
      <c r="AN9" s="346"/>
      <c r="AO9" s="346"/>
      <c r="AP9" s="346"/>
      <c r="AQ9" s="346"/>
      <c r="AR9" s="354"/>
      <c r="AS9" s="354"/>
      <c r="AT9" s="355"/>
      <c r="AU9" s="355"/>
      <c r="AV9" s="36"/>
      <c r="AW9" s="36"/>
      <c r="AX9" s="36"/>
      <c r="AY9" s="4"/>
      <c r="AZ9" s="32"/>
      <c r="BA9" s="32"/>
    </row>
    <row r="10" spans="1:56" ht="0.75" customHeight="1">
      <c r="A10" s="341" t="s">
        <v>41</v>
      </c>
      <c r="B10" s="311"/>
      <c r="C10" s="312"/>
      <c r="D10" s="327" t="e">
        <f ca="1">OFFSET('Profil classe'!D$7,'Profil élève'!$C$18,0)</f>
        <v>#N/A</v>
      </c>
      <c r="E10" s="328"/>
      <c r="F10" s="328"/>
      <c r="G10" s="328"/>
      <c r="H10" s="328"/>
      <c r="I10" s="328"/>
      <c r="J10" s="328"/>
      <c r="K10" s="328"/>
      <c r="L10" s="328"/>
      <c r="M10" s="328"/>
      <c r="N10" s="329"/>
      <c r="O10" s="329"/>
      <c r="P10" s="329"/>
      <c r="Q10" s="329"/>
      <c r="R10" s="330"/>
      <c r="S10" s="327" t="e">
        <f ca="1">OFFSET('Profil classe'!E$7,'Profil élève'!$C$18,0)</f>
        <v>#N/A</v>
      </c>
      <c r="T10" s="328"/>
      <c r="U10" s="328"/>
      <c r="V10" s="328"/>
      <c r="W10" s="328"/>
      <c r="X10" s="328"/>
      <c r="Y10" s="328"/>
      <c r="Z10" s="328"/>
      <c r="AA10" s="329"/>
      <c r="AB10" s="330"/>
      <c r="AC10" s="327" t="e">
        <f ca="1">OFFSET('Profil classe'!F$7,'Profil élève'!$C$18,0)</f>
        <v>#N/A</v>
      </c>
      <c r="AD10" s="328"/>
      <c r="AE10" s="328"/>
      <c r="AF10" s="328"/>
      <c r="AG10" s="328"/>
      <c r="AH10" s="328"/>
      <c r="AI10" s="328"/>
      <c r="AJ10" s="328"/>
      <c r="AK10" s="328"/>
      <c r="AL10" s="330"/>
      <c r="AM10" s="347" t="e">
        <f ca="1">OFFSET('Profil classe'!G$7,'Profil élève'!$C$18,0)</f>
        <v>#N/A</v>
      </c>
      <c r="AN10" s="347"/>
      <c r="AO10" s="347"/>
      <c r="AP10" s="347"/>
      <c r="AQ10" s="347"/>
      <c r="AR10" s="354"/>
      <c r="AS10" s="354"/>
      <c r="AT10" s="355"/>
      <c r="AU10" s="355"/>
      <c r="AV10" s="36"/>
      <c r="AW10" s="36"/>
      <c r="AX10" s="36"/>
      <c r="AY10" s="4"/>
      <c r="BB10" s="32"/>
      <c r="BC10" s="32"/>
      <c r="BD10" s="32"/>
    </row>
    <row r="11" spans="1:56" ht="39.950000000000003" customHeight="1">
      <c r="A11" s="310" t="s">
        <v>190</v>
      </c>
      <c r="B11" s="311"/>
      <c r="C11" s="312"/>
      <c r="D11" s="349" t="e">
        <f ca="1">OFFSET('Profil classe'!I$7,'Profil élève'!$C$18,0)</f>
        <v>#N/A</v>
      </c>
      <c r="E11" s="349"/>
      <c r="F11" s="349"/>
      <c r="G11" s="349"/>
      <c r="H11" s="349"/>
      <c r="I11" s="349"/>
      <c r="J11" s="349"/>
      <c r="K11" s="349"/>
      <c r="L11" s="349"/>
      <c r="M11" s="349"/>
      <c r="N11" s="349"/>
      <c r="O11" s="349"/>
      <c r="P11" s="349"/>
      <c r="Q11" s="349"/>
      <c r="R11" s="349"/>
      <c r="S11" s="349"/>
      <c r="T11" s="349"/>
      <c r="U11" s="349"/>
      <c r="V11" s="349"/>
      <c r="W11" s="349"/>
      <c r="X11" s="349"/>
      <c r="Y11" s="349"/>
      <c r="Z11" s="349"/>
      <c r="AA11" s="349"/>
      <c r="AB11" s="349"/>
      <c r="AC11" s="349"/>
      <c r="AD11" s="349"/>
      <c r="AE11" s="349"/>
      <c r="AF11" s="349"/>
      <c r="AG11" s="349"/>
      <c r="AH11" s="349"/>
      <c r="AI11" s="349"/>
      <c r="AJ11" s="349"/>
      <c r="AK11" s="349"/>
      <c r="AL11" s="349"/>
      <c r="AM11" s="349"/>
      <c r="AN11" s="349"/>
      <c r="AO11" s="349"/>
      <c r="AP11" s="349"/>
      <c r="AQ11" s="349"/>
      <c r="AR11" s="358"/>
      <c r="AS11" s="358"/>
      <c r="AT11" s="359"/>
      <c r="AU11" s="359"/>
      <c r="AV11" s="36"/>
      <c r="AW11" s="36"/>
      <c r="AX11" s="36"/>
      <c r="AY11" s="4"/>
      <c r="BB11" s="32"/>
      <c r="BC11" s="32"/>
      <c r="BD11" s="32"/>
    </row>
    <row r="12" spans="1:56" ht="20.100000000000001" customHeight="1">
      <c r="A12" s="360"/>
      <c r="B12" s="360"/>
      <c r="C12" s="361"/>
      <c r="D12" s="362"/>
      <c r="E12" s="362"/>
      <c r="F12" s="362"/>
      <c r="G12" s="362"/>
      <c r="H12" s="362"/>
      <c r="I12" s="362"/>
      <c r="J12" s="362"/>
      <c r="K12" s="362"/>
      <c r="L12" s="362"/>
      <c r="M12" s="362"/>
      <c r="N12" s="363"/>
      <c r="O12" s="363"/>
      <c r="P12" s="363"/>
      <c r="Q12" s="363"/>
      <c r="R12" s="363"/>
      <c r="S12" s="363"/>
      <c r="T12" s="363"/>
      <c r="U12" s="363"/>
      <c r="V12" s="363"/>
      <c r="W12" s="363"/>
      <c r="X12" s="363"/>
      <c r="Y12" s="363"/>
      <c r="Z12" s="99"/>
      <c r="AA12" s="152"/>
      <c r="AB12" s="152"/>
      <c r="AC12" s="99"/>
      <c r="AD12" s="99"/>
      <c r="AE12" s="99"/>
      <c r="AF12" s="99"/>
      <c r="AG12" s="99"/>
      <c r="AH12" s="99"/>
      <c r="AI12" s="99"/>
      <c r="AJ12" s="99"/>
      <c r="AK12" s="99"/>
      <c r="AL12" s="152"/>
      <c r="AM12" s="364"/>
      <c r="AN12" s="364"/>
      <c r="AO12" s="364"/>
      <c r="AP12" s="364"/>
      <c r="AQ12" s="364"/>
      <c r="AR12" s="365"/>
      <c r="AS12" s="367"/>
      <c r="AT12" s="368"/>
      <c r="AU12" s="356"/>
      <c r="AV12" s="350"/>
      <c r="AW12" s="350"/>
      <c r="AX12" s="350"/>
      <c r="AY12" s="4"/>
      <c r="BB12" s="32"/>
      <c r="BC12" s="32"/>
      <c r="BD12" s="32"/>
    </row>
    <row r="13" spans="1:56" s="42" customFormat="1" ht="26.1" customHeight="1">
      <c r="A13" s="360"/>
      <c r="B13" s="360"/>
      <c r="C13" s="361"/>
      <c r="D13" s="85"/>
      <c r="E13" s="85"/>
      <c r="F13" s="85"/>
      <c r="G13" s="85"/>
      <c r="H13" s="85"/>
      <c r="I13" s="85"/>
      <c r="J13" s="85"/>
      <c r="K13" s="85"/>
      <c r="L13" s="85"/>
      <c r="M13" s="85"/>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7"/>
      <c r="AN13" s="87"/>
      <c r="AO13" s="87"/>
      <c r="AP13" s="87"/>
      <c r="AQ13" s="87"/>
      <c r="AR13" s="365"/>
      <c r="AS13" s="367"/>
      <c r="AT13" s="368"/>
      <c r="AU13" s="356"/>
      <c r="AV13" s="350"/>
      <c r="AW13" s="350"/>
      <c r="AX13" s="350"/>
      <c r="AY13" s="41"/>
      <c r="AZ13" s="12" t="s">
        <v>25</v>
      </c>
      <c r="BA13" s="12" t="s">
        <v>35</v>
      </c>
      <c r="BB13" s="43"/>
      <c r="BC13" s="43"/>
      <c r="BD13" s="43"/>
    </row>
    <row r="14" spans="1:56" s="121" customFormat="1" ht="20.100000000000001" customHeight="1">
      <c r="A14" s="360"/>
      <c r="B14" s="360"/>
      <c r="C14" s="361"/>
      <c r="D14" s="366"/>
      <c r="E14" s="366"/>
      <c r="F14" s="366"/>
      <c r="G14" s="366"/>
      <c r="H14" s="366"/>
      <c r="I14" s="366"/>
      <c r="J14" s="366"/>
      <c r="K14" s="366"/>
      <c r="L14" s="366"/>
      <c r="M14" s="366"/>
      <c r="N14" s="366"/>
      <c r="O14" s="366"/>
      <c r="P14" s="366"/>
      <c r="Q14" s="366"/>
      <c r="R14" s="366"/>
      <c r="S14" s="366"/>
      <c r="T14" s="366"/>
      <c r="U14" s="366"/>
      <c r="V14" s="366"/>
      <c r="W14" s="366"/>
      <c r="X14" s="366"/>
      <c r="Y14" s="366"/>
      <c r="Z14" s="112"/>
      <c r="AA14" s="153"/>
      <c r="AB14" s="153"/>
      <c r="AC14" s="112"/>
      <c r="AD14" s="112"/>
      <c r="AE14" s="112"/>
      <c r="AF14" s="112"/>
      <c r="AG14" s="112"/>
      <c r="AH14" s="112"/>
      <c r="AI14" s="112"/>
      <c r="AJ14" s="112"/>
      <c r="AK14" s="112"/>
      <c r="AL14" s="153"/>
      <c r="AM14" s="366"/>
      <c r="AN14" s="366"/>
      <c r="AO14" s="366"/>
      <c r="AP14" s="366"/>
      <c r="AQ14" s="366"/>
      <c r="AR14" s="88"/>
      <c r="AS14" s="88"/>
      <c r="AT14" s="89"/>
      <c r="AU14" s="90"/>
      <c r="AV14" s="127"/>
      <c r="AW14" s="128"/>
      <c r="AX14" s="128"/>
      <c r="AY14" s="84"/>
      <c r="AZ14" s="129" t="e">
        <f ca="1">IF(AT8="","",AT8)</f>
        <v>#N/A</v>
      </c>
      <c r="BA14" s="129" t="str">
        <f>IF(AT14="","",AT14)</f>
        <v/>
      </c>
      <c r="BB14" s="122"/>
      <c r="BC14" s="122"/>
      <c r="BD14" s="122"/>
    </row>
    <row r="15" spans="1:56" ht="26.1" customHeight="1">
      <c r="A15" s="360"/>
      <c r="B15" s="360"/>
      <c r="C15" s="91"/>
      <c r="D15" s="374"/>
      <c r="E15" s="374"/>
      <c r="F15" s="374"/>
      <c r="G15" s="374"/>
      <c r="H15" s="374"/>
      <c r="I15" s="374"/>
      <c r="J15" s="374"/>
      <c r="K15" s="374"/>
      <c r="L15" s="374"/>
      <c r="M15" s="374"/>
      <c r="N15" s="374"/>
      <c r="O15" s="374"/>
      <c r="P15" s="374"/>
      <c r="Q15" s="374"/>
      <c r="R15" s="374"/>
      <c r="S15" s="374"/>
      <c r="T15" s="374"/>
      <c r="U15" s="374"/>
      <c r="V15" s="374"/>
      <c r="W15" s="374"/>
      <c r="X15" s="374"/>
      <c r="Y15" s="374"/>
      <c r="Z15" s="100"/>
      <c r="AA15" s="154"/>
      <c r="AB15" s="154"/>
      <c r="AC15" s="100"/>
      <c r="AD15" s="100"/>
      <c r="AE15" s="100"/>
      <c r="AF15" s="100"/>
      <c r="AG15" s="100"/>
      <c r="AH15" s="100"/>
      <c r="AI15" s="100"/>
      <c r="AJ15" s="100"/>
      <c r="AK15" s="100"/>
      <c r="AL15" s="154"/>
      <c r="AM15" s="374"/>
      <c r="AN15" s="374"/>
      <c r="AO15" s="374"/>
      <c r="AP15" s="374"/>
      <c r="AQ15" s="374"/>
      <c r="AR15" s="375"/>
      <c r="AS15" s="375"/>
      <c r="AT15" s="373"/>
      <c r="AU15" s="373"/>
      <c r="AV15" s="4"/>
      <c r="AW15" s="49"/>
      <c r="AX15" s="49"/>
      <c r="AY15" s="49"/>
      <c r="AZ15" s="32"/>
      <c r="BA15" s="32"/>
    </row>
    <row r="16" spans="1:56" ht="26.1" customHeight="1">
      <c r="A16" s="360"/>
      <c r="B16" s="360"/>
      <c r="C16" s="92"/>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c r="AJ16" s="369"/>
      <c r="AK16" s="369"/>
      <c r="AL16" s="369"/>
      <c r="AM16" s="369"/>
      <c r="AN16" s="369"/>
      <c r="AO16" s="369"/>
      <c r="AP16" s="369"/>
      <c r="AQ16" s="369"/>
      <c r="AR16" s="375"/>
      <c r="AS16" s="375"/>
      <c r="AT16" s="373"/>
      <c r="AU16" s="373"/>
      <c r="AV16" s="4"/>
      <c r="AW16" s="4"/>
      <c r="AX16" s="4"/>
      <c r="AY16" s="4"/>
    </row>
    <row r="17" spans="1:51" ht="26.1" customHeight="1">
      <c r="A17" s="360"/>
      <c r="B17" s="360"/>
      <c r="C17" s="93"/>
      <c r="D17" s="94"/>
      <c r="E17" s="94"/>
      <c r="F17" s="94"/>
      <c r="G17" s="94"/>
      <c r="H17" s="94"/>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370"/>
      <c r="AS17" s="370"/>
      <c r="AT17" s="371"/>
      <c r="AU17" s="371"/>
      <c r="AV17" s="4"/>
      <c r="AW17" s="4"/>
      <c r="AX17" s="4"/>
      <c r="AY17" s="4"/>
    </row>
    <row r="18" spans="1:51" s="24" customFormat="1" ht="12.75" hidden="1" customHeight="1">
      <c r="A18" s="50"/>
      <c r="B18" s="51" t="s">
        <v>10</v>
      </c>
      <c r="C18" s="52" t="e">
        <f>MATCH(K4,'MAT-CM2'!B6:B40,0)-1</f>
        <v>#N/A</v>
      </c>
      <c r="D18" s="37"/>
      <c r="E18" s="37"/>
      <c r="F18" s="37"/>
      <c r="G18" s="37"/>
      <c r="H18" s="37"/>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Y18" s="19"/>
    </row>
    <row r="19" spans="1:51" s="20" customFormat="1" ht="12.75" hidden="1" customHeight="1">
      <c r="A19" s="53">
        <v>1</v>
      </c>
      <c r="B19" s="13" t="str">
        <f>IF('MAT-CM2'!B6&lt;&gt;"",'MAT-CM2'!B6,"")</f>
        <v/>
      </c>
      <c r="C19" s="37"/>
      <c r="D19" s="37"/>
      <c r="E19" s="37"/>
      <c r="F19" s="37"/>
      <c r="G19" s="37"/>
      <c r="H19" s="37"/>
      <c r="AY19" s="19"/>
    </row>
    <row r="20" spans="1:51" s="20" customFormat="1" ht="12.75" hidden="1" customHeight="1">
      <c r="A20" s="53">
        <v>2</v>
      </c>
      <c r="B20" s="13" t="str">
        <f>IF('MAT-CM2'!B7&lt;&gt;"",'MAT-CM2'!B7,"")</f>
        <v/>
      </c>
      <c r="C20" s="37"/>
      <c r="D20" s="37"/>
      <c r="E20" s="37"/>
      <c r="F20" s="37"/>
      <c r="G20" s="37"/>
      <c r="H20" s="37"/>
      <c r="AY20" s="19"/>
    </row>
    <row r="21" spans="1:51" s="20" customFormat="1" ht="12.75" hidden="1" customHeight="1">
      <c r="A21" s="53">
        <v>3</v>
      </c>
      <c r="B21" s="13" t="str">
        <f>IF('MAT-CM2'!B8&lt;&gt;"",'MAT-CM2'!B8,"")</f>
        <v/>
      </c>
      <c r="C21" s="37"/>
      <c r="D21" s="37"/>
      <c r="E21" s="37"/>
      <c r="F21" s="37"/>
      <c r="G21" s="37"/>
      <c r="H21" s="37"/>
      <c r="AY21" s="19"/>
    </row>
    <row r="22" spans="1:51" s="20" customFormat="1" ht="12.75" hidden="1" customHeight="1">
      <c r="A22" s="53">
        <v>4</v>
      </c>
      <c r="B22" s="13" t="str">
        <f>IF('MAT-CM2'!B9&lt;&gt;"",'MAT-CM2'!B9,"")</f>
        <v/>
      </c>
      <c r="C22" s="37"/>
      <c r="D22" s="37"/>
      <c r="E22" s="37"/>
      <c r="F22" s="37"/>
      <c r="G22" s="37"/>
      <c r="H22" s="37"/>
      <c r="AY22" s="19"/>
    </row>
    <row r="23" spans="1:51" s="20" customFormat="1" ht="12.75" hidden="1" customHeight="1">
      <c r="A23" s="53">
        <v>5</v>
      </c>
      <c r="B23" s="13" t="str">
        <f>IF('MAT-CM2'!B10&lt;&gt;"",'MAT-CM2'!B10,"")</f>
        <v/>
      </c>
      <c r="C23" s="37"/>
      <c r="D23" s="37"/>
      <c r="E23" s="37"/>
      <c r="F23" s="37"/>
      <c r="G23" s="37"/>
      <c r="H23" s="37"/>
      <c r="AY23" s="19"/>
    </row>
    <row r="24" spans="1:51" s="20" customFormat="1" ht="12.75" hidden="1" customHeight="1">
      <c r="A24" s="53">
        <v>6</v>
      </c>
      <c r="B24" s="13" t="str">
        <f>IF('MAT-CM2'!B11&lt;&gt;"",'MAT-CM2'!B11,"")</f>
        <v/>
      </c>
      <c r="C24" s="37"/>
      <c r="D24" s="37"/>
      <c r="E24" s="37"/>
      <c r="F24" s="37"/>
      <c r="G24" s="37"/>
      <c r="H24" s="37"/>
      <c r="AY24" s="19"/>
    </row>
    <row r="25" spans="1:51" s="20" customFormat="1" ht="12.75" hidden="1" customHeight="1">
      <c r="A25" s="53">
        <v>7</v>
      </c>
      <c r="B25" s="13" t="str">
        <f>IF('MAT-CM2'!B12&lt;&gt;"",'MAT-CM2'!B12,"")</f>
        <v/>
      </c>
      <c r="C25" s="37"/>
      <c r="D25" s="37"/>
      <c r="E25" s="37"/>
      <c r="F25" s="37"/>
      <c r="G25" s="37"/>
      <c r="H25" s="37"/>
      <c r="AY25" s="19"/>
    </row>
    <row r="26" spans="1:51" s="20" customFormat="1" ht="12.75" hidden="1" customHeight="1">
      <c r="A26" s="53">
        <v>8</v>
      </c>
      <c r="B26" s="13" t="str">
        <f>IF('MAT-CM2'!B13&lt;&gt;"",'MAT-CM2'!B13,"")</f>
        <v/>
      </c>
      <c r="C26" s="37"/>
      <c r="D26" s="37"/>
      <c r="E26" s="37"/>
      <c r="F26" s="37"/>
      <c r="G26" s="37"/>
      <c r="H26" s="37"/>
      <c r="AY26" s="19"/>
    </row>
    <row r="27" spans="1:51" s="20" customFormat="1" ht="12.75" hidden="1" customHeight="1">
      <c r="A27" s="53">
        <v>9</v>
      </c>
      <c r="B27" s="13" t="str">
        <f>IF('MAT-CM2'!B14&lt;&gt;"",'MAT-CM2'!B14,"")</f>
        <v/>
      </c>
      <c r="C27" s="37"/>
      <c r="D27" s="37"/>
      <c r="E27" s="37"/>
      <c r="F27" s="37"/>
      <c r="G27" s="37"/>
      <c r="H27" s="37"/>
      <c r="AY27" s="19"/>
    </row>
    <row r="28" spans="1:51" s="20" customFormat="1" ht="12.75" hidden="1" customHeight="1">
      <c r="A28" s="53">
        <v>10</v>
      </c>
      <c r="B28" s="13" t="str">
        <f>IF('MAT-CM2'!B15&lt;&gt;"",'MAT-CM2'!B15,"")</f>
        <v/>
      </c>
      <c r="C28" s="37"/>
      <c r="D28" s="37"/>
      <c r="E28" s="37"/>
      <c r="F28" s="37"/>
      <c r="G28" s="37"/>
      <c r="H28" s="37"/>
      <c r="AY28" s="19"/>
    </row>
    <row r="29" spans="1:51" s="20" customFormat="1" ht="12.75" hidden="1" customHeight="1">
      <c r="A29" s="53">
        <v>11</v>
      </c>
      <c r="B29" s="13" t="str">
        <f>IF('MAT-CM2'!B16&lt;&gt;"",'MAT-CM2'!B16,"")</f>
        <v/>
      </c>
      <c r="C29" s="37"/>
      <c r="D29" s="37"/>
      <c r="E29" s="37"/>
      <c r="F29" s="37"/>
      <c r="G29" s="37"/>
      <c r="H29" s="37"/>
      <c r="AY29" s="19"/>
    </row>
    <row r="30" spans="1:51" s="20" customFormat="1" ht="12.75" hidden="1" customHeight="1">
      <c r="A30" s="53">
        <v>12</v>
      </c>
      <c r="B30" s="13" t="str">
        <f>IF('MAT-CM2'!B17&lt;&gt;"",'MAT-CM2'!B17,"")</f>
        <v/>
      </c>
      <c r="C30" s="37"/>
      <c r="D30" s="37"/>
      <c r="E30" s="37"/>
      <c r="F30" s="37"/>
      <c r="G30" s="37"/>
      <c r="H30" s="37"/>
      <c r="AY30" s="19"/>
    </row>
    <row r="31" spans="1:51" s="20" customFormat="1" ht="12.75" hidden="1" customHeight="1">
      <c r="A31" s="53">
        <v>13</v>
      </c>
      <c r="B31" s="13" t="str">
        <f>IF('MAT-CM2'!B18&lt;&gt;"",'MAT-CM2'!B18,"")</f>
        <v/>
      </c>
      <c r="C31" s="37"/>
      <c r="D31" s="37"/>
      <c r="E31" s="37"/>
      <c r="F31" s="37"/>
      <c r="G31" s="37"/>
      <c r="H31" s="37"/>
      <c r="AY31" s="19"/>
    </row>
    <row r="32" spans="1:51" s="20" customFormat="1" ht="12.75" hidden="1" customHeight="1">
      <c r="A32" s="53">
        <v>14</v>
      </c>
      <c r="B32" s="13" t="str">
        <f>IF('MAT-CM2'!B19&lt;&gt;"",'MAT-CM2'!B19,"")</f>
        <v/>
      </c>
      <c r="C32" s="37"/>
      <c r="D32" s="37"/>
      <c r="E32" s="37"/>
      <c r="F32" s="37"/>
      <c r="G32" s="37"/>
      <c r="H32" s="37"/>
      <c r="AY32" s="19"/>
    </row>
    <row r="33" spans="1:51" s="20" customFormat="1" ht="12.75" hidden="1" customHeight="1">
      <c r="A33" s="53">
        <v>15</v>
      </c>
      <c r="B33" s="13" t="str">
        <f>IF('MAT-CM2'!B20&lt;&gt;"",'MAT-CM2'!B20,"")</f>
        <v/>
      </c>
      <c r="C33" s="37"/>
      <c r="D33" s="37"/>
      <c r="E33" s="37"/>
      <c r="F33" s="37"/>
      <c r="G33" s="37"/>
      <c r="H33" s="37"/>
      <c r="AY33" s="19"/>
    </row>
    <row r="34" spans="1:51" s="20" customFormat="1" ht="12.75" hidden="1" customHeight="1">
      <c r="A34" s="53">
        <v>16</v>
      </c>
      <c r="B34" s="13" t="str">
        <f>IF('MAT-CM2'!B21&lt;&gt;"",'MAT-CM2'!B21,"")</f>
        <v/>
      </c>
      <c r="C34" s="37"/>
      <c r="D34" s="37"/>
      <c r="E34" s="37"/>
      <c r="F34" s="37"/>
      <c r="G34" s="37"/>
      <c r="H34" s="37"/>
      <c r="AY34" s="19"/>
    </row>
    <row r="35" spans="1:51" s="20" customFormat="1" ht="12.75" hidden="1" customHeight="1">
      <c r="A35" s="53">
        <v>17</v>
      </c>
      <c r="B35" s="13" t="str">
        <f>IF('MAT-CM2'!B22&lt;&gt;"",'MAT-CM2'!B22,"")</f>
        <v/>
      </c>
      <c r="C35" s="37"/>
      <c r="D35" s="37"/>
      <c r="E35" s="37"/>
      <c r="F35" s="37"/>
      <c r="G35" s="37"/>
      <c r="H35" s="37"/>
      <c r="AY35" s="19"/>
    </row>
    <row r="36" spans="1:51" s="20" customFormat="1" ht="12.75" hidden="1" customHeight="1">
      <c r="A36" s="53">
        <v>18</v>
      </c>
      <c r="B36" s="13" t="str">
        <f>IF('MAT-CM2'!B23&lt;&gt;"",'MAT-CM2'!B23,"")</f>
        <v/>
      </c>
      <c r="C36" s="37"/>
      <c r="D36" s="37"/>
      <c r="E36" s="37"/>
      <c r="F36" s="37"/>
      <c r="G36" s="37"/>
      <c r="H36" s="37"/>
      <c r="AY36" s="19"/>
    </row>
    <row r="37" spans="1:51" s="20" customFormat="1" ht="12.75" hidden="1" customHeight="1">
      <c r="A37" s="53">
        <v>19</v>
      </c>
      <c r="B37" s="13" t="str">
        <f>IF('MAT-CM2'!B24&lt;&gt;"",'MAT-CM2'!B24,"")</f>
        <v/>
      </c>
      <c r="C37" s="37"/>
      <c r="D37" s="37"/>
      <c r="E37" s="37"/>
      <c r="F37" s="37"/>
      <c r="G37" s="37"/>
      <c r="H37" s="37"/>
      <c r="AY37" s="19"/>
    </row>
    <row r="38" spans="1:51" s="20" customFormat="1" ht="12.75" hidden="1" customHeight="1">
      <c r="A38" s="53">
        <v>20</v>
      </c>
      <c r="B38" s="13" t="str">
        <f>IF('MAT-CM2'!B25&lt;&gt;"",'MAT-CM2'!B25,"")</f>
        <v/>
      </c>
      <c r="C38" s="37"/>
      <c r="D38" s="37"/>
      <c r="E38" s="37"/>
      <c r="F38" s="37"/>
      <c r="G38" s="37"/>
      <c r="H38" s="37"/>
      <c r="AY38" s="19"/>
    </row>
    <row r="39" spans="1:51" s="20" customFormat="1" ht="12.75" hidden="1" customHeight="1">
      <c r="A39" s="53">
        <v>21</v>
      </c>
      <c r="B39" s="13" t="str">
        <f>IF('MAT-CM2'!B26&lt;&gt;"",'MAT-CM2'!B26,"")</f>
        <v/>
      </c>
      <c r="C39" s="37"/>
      <c r="D39" s="37"/>
      <c r="E39" s="37"/>
      <c r="F39" s="37"/>
      <c r="G39" s="37"/>
      <c r="H39" s="37"/>
      <c r="AY39" s="19"/>
    </row>
    <row r="40" spans="1:51" s="20" customFormat="1" ht="12.75" hidden="1" customHeight="1">
      <c r="A40" s="53">
        <v>22</v>
      </c>
      <c r="B40" s="13" t="str">
        <f>IF('MAT-CM2'!B27&lt;&gt;"",'MAT-CM2'!B27,"")</f>
        <v/>
      </c>
      <c r="C40" s="37"/>
      <c r="D40" s="37"/>
      <c r="E40" s="37"/>
      <c r="F40" s="37"/>
      <c r="G40" s="37"/>
      <c r="H40" s="37"/>
      <c r="AY40" s="19"/>
    </row>
    <row r="41" spans="1:51" s="20" customFormat="1" ht="12.75" hidden="1" customHeight="1">
      <c r="A41" s="53">
        <v>23</v>
      </c>
      <c r="B41" s="13" t="str">
        <f>IF('MAT-CM2'!B28&lt;&gt;"",'MAT-CM2'!B28,"")</f>
        <v/>
      </c>
      <c r="C41" s="37"/>
      <c r="D41" s="37"/>
      <c r="E41" s="37"/>
      <c r="F41" s="37"/>
      <c r="G41" s="37"/>
      <c r="H41" s="37"/>
      <c r="AY41" s="19"/>
    </row>
    <row r="42" spans="1:51" s="20" customFormat="1" ht="12.75" hidden="1" customHeight="1">
      <c r="A42" s="53">
        <v>24</v>
      </c>
      <c r="B42" s="13" t="str">
        <f>IF('MAT-CM2'!B29&lt;&gt;"",'MAT-CM2'!B29,"")</f>
        <v/>
      </c>
      <c r="C42" s="37"/>
      <c r="D42" s="37"/>
      <c r="E42" s="37"/>
      <c r="F42" s="37"/>
      <c r="G42" s="37"/>
      <c r="H42" s="37"/>
      <c r="AY42" s="19"/>
    </row>
    <row r="43" spans="1:51" s="20" customFormat="1" ht="12.75" hidden="1" customHeight="1">
      <c r="A43" s="53">
        <v>25</v>
      </c>
      <c r="B43" s="13" t="str">
        <f>IF('MAT-CM2'!B30&lt;&gt;"",'MAT-CM2'!B30,"")</f>
        <v/>
      </c>
      <c r="C43" s="37"/>
      <c r="D43" s="37"/>
      <c r="E43" s="37"/>
      <c r="F43" s="37"/>
      <c r="G43" s="37"/>
      <c r="H43" s="37"/>
      <c r="AY43" s="19"/>
    </row>
    <row r="44" spans="1:51" s="20" customFormat="1" ht="12.75" hidden="1" customHeight="1">
      <c r="A44" s="53">
        <v>26</v>
      </c>
      <c r="B44" s="13" t="str">
        <f>IF('MAT-CM2'!B31&lt;&gt;"",'MAT-CM2'!B31,"")</f>
        <v/>
      </c>
      <c r="C44" s="37"/>
      <c r="D44" s="37"/>
      <c r="E44" s="37"/>
      <c r="F44" s="37"/>
      <c r="G44" s="37"/>
      <c r="H44" s="37"/>
      <c r="AY44" s="19"/>
    </row>
    <row r="45" spans="1:51" s="20" customFormat="1" ht="12.75" hidden="1" customHeight="1">
      <c r="A45" s="53">
        <v>27</v>
      </c>
      <c r="B45" s="13" t="str">
        <f>IF('MAT-CM2'!B32&lt;&gt;"",'MAT-CM2'!B32,"")</f>
        <v/>
      </c>
      <c r="C45" s="37"/>
      <c r="D45" s="37"/>
      <c r="E45" s="37"/>
      <c r="F45" s="37"/>
      <c r="G45" s="37"/>
      <c r="H45" s="37"/>
      <c r="AY45" s="19"/>
    </row>
    <row r="46" spans="1:51" s="20" customFormat="1" ht="12.75" hidden="1" customHeight="1">
      <c r="A46" s="53">
        <v>28</v>
      </c>
      <c r="B46" s="13" t="str">
        <f>IF('MAT-CM2'!B33&lt;&gt;"",'MAT-CM2'!B33,"")</f>
        <v/>
      </c>
      <c r="C46" s="37"/>
      <c r="D46" s="37"/>
      <c r="E46" s="37"/>
      <c r="F46" s="37"/>
      <c r="G46" s="37"/>
      <c r="H46" s="37"/>
      <c r="AY46" s="19"/>
    </row>
    <row r="47" spans="1:51" s="20" customFormat="1" ht="12.75" hidden="1" customHeight="1">
      <c r="A47" s="53">
        <v>29</v>
      </c>
      <c r="B47" s="13" t="str">
        <f>IF('MAT-CM2'!B34&lt;&gt;"",'MAT-CM2'!B34,"")</f>
        <v/>
      </c>
      <c r="C47" s="37"/>
      <c r="D47" s="56"/>
      <c r="E47" s="57"/>
      <c r="F47" s="57"/>
      <c r="G47" s="57"/>
      <c r="H47" s="57"/>
      <c r="I47" s="57"/>
      <c r="J47" s="57"/>
      <c r="K47" s="57"/>
      <c r="L47" s="57"/>
      <c r="M47" s="57"/>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Y47" s="19"/>
    </row>
    <row r="48" spans="1:51" s="20" customFormat="1" ht="12.75" hidden="1" customHeight="1">
      <c r="A48" s="53">
        <v>30</v>
      </c>
      <c r="B48" s="13" t="str">
        <f>IF('MAT-CM2'!B35&lt;&gt;"",'MAT-CM2'!B35,"")</f>
        <v/>
      </c>
      <c r="C48" s="37"/>
      <c r="D48" s="56"/>
      <c r="E48" s="58"/>
      <c r="F48" s="58"/>
      <c r="G48" s="58"/>
      <c r="H48" s="58"/>
      <c r="I48" s="58"/>
      <c r="J48" s="58"/>
      <c r="K48" s="58"/>
      <c r="L48" s="58"/>
      <c r="M48" s="58"/>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Y48" s="19"/>
    </row>
    <row r="49" spans="1:51" ht="12.75" hidden="1" customHeight="1">
      <c r="B49" s="54"/>
      <c r="C49" s="55"/>
      <c r="D49" s="56"/>
      <c r="E49" s="58"/>
      <c r="F49" s="58"/>
      <c r="G49" s="58"/>
      <c r="H49" s="58"/>
      <c r="I49" s="58"/>
      <c r="J49" s="58"/>
      <c r="K49" s="58"/>
      <c r="L49" s="58"/>
      <c r="M49" s="58"/>
      <c r="AY49" s="4"/>
    </row>
    <row r="50" spans="1:51" ht="12.75" hidden="1" customHeight="1">
      <c r="B50" s="125" t="s">
        <v>52</v>
      </c>
      <c r="C50" s="126">
        <f>'MAT-CM2'!$AU$2</f>
        <v>0.5</v>
      </c>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121"/>
      <c r="AS50" s="121"/>
      <c r="AT50" s="121"/>
      <c r="AU50" s="121"/>
      <c r="AV50" s="121"/>
      <c r="AW50" s="121"/>
      <c r="AX50" s="121"/>
      <c r="AY50" s="4"/>
    </row>
    <row r="51" spans="1:51" ht="12.75" customHeight="1">
      <c r="A51" s="122"/>
      <c r="B51" s="123"/>
      <c r="C51" s="12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121"/>
      <c r="AS51" s="121"/>
      <c r="AT51" s="121"/>
      <c r="AU51" s="121"/>
      <c r="AV51" s="121"/>
      <c r="AW51" s="121"/>
      <c r="AX51" s="121"/>
      <c r="AY51" s="4"/>
    </row>
    <row r="52" spans="1:51" ht="12.95" customHeight="1">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372"/>
      <c r="AU52" s="372"/>
      <c r="AV52" s="4"/>
      <c r="AW52" s="4"/>
      <c r="AX52" s="4"/>
      <c r="AY52" s="4"/>
    </row>
    <row r="53" spans="1:51">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372"/>
      <c r="AU53" s="372"/>
      <c r="AV53" s="4"/>
      <c r="AW53" s="4"/>
      <c r="AX53" s="4"/>
      <c r="AY53" s="4"/>
    </row>
    <row r="54" spans="1:51">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372"/>
      <c r="AU54" s="372"/>
      <c r="AV54" s="4"/>
      <c r="AW54" s="4"/>
      <c r="AX54" s="4"/>
      <c r="AY54" s="4"/>
    </row>
    <row r="55" spans="1:51">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372"/>
      <c r="AU55" s="372"/>
      <c r="AV55" s="4"/>
      <c r="AW55" s="4"/>
      <c r="AX55" s="4"/>
      <c r="AY55" s="4"/>
    </row>
    <row r="56" spans="1:51">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359"/>
      <c r="AU56" s="359"/>
      <c r="AV56" s="4"/>
      <c r="AW56" s="4"/>
      <c r="AX56" s="4"/>
      <c r="AY56" s="4"/>
    </row>
    <row r="57" spans="1:51">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359"/>
      <c r="AU57" s="359"/>
      <c r="AV57" s="4"/>
      <c r="AW57" s="4"/>
      <c r="AX57" s="4"/>
      <c r="AY57" s="4"/>
    </row>
    <row r="58" spans="1:51">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row>
    <row r="59" spans="1:51">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row>
    <row r="60" spans="1:51">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row>
    <row r="61" spans="1:51">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row>
    <row r="62" spans="1:51">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row>
    <row r="63" spans="1:51">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row>
    <row r="64" spans="1:51">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row>
    <row r="65" spans="1:51">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row>
    <row r="66" spans="1:51">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row>
    <row r="67" spans="1:51">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row>
    <row r="68" spans="1:51">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row>
    <row r="69" spans="1:51">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row>
    <row r="70" spans="1:51">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row>
    <row r="71" spans="1:51">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row>
    <row r="72" spans="1:51">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row>
    <row r="73" spans="1:51">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row>
    <row r="74" spans="1:51">
      <c r="AR74" s="59"/>
      <c r="AS74" s="59"/>
      <c r="AT74" s="59"/>
    </row>
    <row r="76" spans="1:51">
      <c r="AR76" s="60" t="s">
        <v>22</v>
      </c>
      <c r="AS76" s="60" t="s">
        <v>23</v>
      </c>
      <c r="AT76" s="60" t="s">
        <v>24</v>
      </c>
    </row>
    <row r="77" spans="1:51">
      <c r="AR77" s="61" t="e">
        <f ca="1">D9</f>
        <v>#N/A</v>
      </c>
      <c r="AS77" s="61">
        <f>N9</f>
        <v>0</v>
      </c>
      <c r="AT77" s="61" t="e">
        <f ca="1">AM9</f>
        <v>#N/A</v>
      </c>
    </row>
    <row r="78" spans="1:51">
      <c r="AR78" s="61">
        <f>D14</f>
        <v>0</v>
      </c>
      <c r="AS78" s="61">
        <f>N14</f>
        <v>0</v>
      </c>
      <c r="AT78" s="62">
        <f>AM14</f>
        <v>0</v>
      </c>
    </row>
    <row r="79" spans="1:51">
      <c r="AR79" s="59"/>
      <c r="AS79" s="59"/>
      <c r="AT79" s="59"/>
    </row>
    <row r="80" spans="1:51">
      <c r="AR80" s="59"/>
      <c r="AS80" s="59"/>
      <c r="AT80" s="59"/>
    </row>
    <row r="81" spans="44:46">
      <c r="AR81" s="59"/>
      <c r="AS81" s="59"/>
      <c r="AT81" s="59"/>
    </row>
  </sheetData>
  <mergeCells count="64">
    <mergeCell ref="AT56:AU57"/>
    <mergeCell ref="D16:AQ16"/>
    <mergeCell ref="AR17:AS17"/>
    <mergeCell ref="AT17:AU17"/>
    <mergeCell ref="AT52:AU55"/>
    <mergeCell ref="AT15:AU16"/>
    <mergeCell ref="D15:M15"/>
    <mergeCell ref="N15:Y15"/>
    <mergeCell ref="AM15:AQ15"/>
    <mergeCell ref="AR15:AS16"/>
    <mergeCell ref="AX12:AX13"/>
    <mergeCell ref="A12:B17"/>
    <mergeCell ref="C12:C14"/>
    <mergeCell ref="D12:M12"/>
    <mergeCell ref="N12:Y12"/>
    <mergeCell ref="AM12:AQ12"/>
    <mergeCell ref="AR12:AR13"/>
    <mergeCell ref="D14:M14"/>
    <mergeCell ref="N14:Y14"/>
    <mergeCell ref="AM14:AQ14"/>
    <mergeCell ref="AS12:AS13"/>
    <mergeCell ref="AT12:AT13"/>
    <mergeCell ref="AW6:AW7"/>
    <mergeCell ref="AR9:AS10"/>
    <mergeCell ref="AT9:AU10"/>
    <mergeCell ref="AU12:AU13"/>
    <mergeCell ref="AV12:AV13"/>
    <mergeCell ref="AW12:AW13"/>
    <mergeCell ref="AT6:AT7"/>
    <mergeCell ref="AU6:AU7"/>
    <mergeCell ref="AR11:AS11"/>
    <mergeCell ref="AT11:AU11"/>
    <mergeCell ref="D11:AQ11"/>
    <mergeCell ref="AV6:AV7"/>
    <mergeCell ref="AR6:AR7"/>
    <mergeCell ref="AS6:AS7"/>
    <mergeCell ref="AC9:AL9"/>
    <mergeCell ref="D9:R9"/>
    <mergeCell ref="S9:AB9"/>
    <mergeCell ref="AH4:AQ5"/>
    <mergeCell ref="AM9:AQ9"/>
    <mergeCell ref="AM10:AQ10"/>
    <mergeCell ref="A1:AQ1"/>
    <mergeCell ref="AM2:AQ2"/>
    <mergeCell ref="AM3:AQ3"/>
    <mergeCell ref="D2:J2"/>
    <mergeCell ref="AM6:AQ6"/>
    <mergeCell ref="K3:AG3"/>
    <mergeCell ref="A11:C11"/>
    <mergeCell ref="A2:C8"/>
    <mergeCell ref="D4:J5"/>
    <mergeCell ref="K2:AG2"/>
    <mergeCell ref="D3:J3"/>
    <mergeCell ref="K4:AG5"/>
    <mergeCell ref="D10:R10"/>
    <mergeCell ref="S10:AB10"/>
    <mergeCell ref="AC10:AL10"/>
    <mergeCell ref="AH2:AL2"/>
    <mergeCell ref="AH3:AL3"/>
    <mergeCell ref="D6:R6"/>
    <mergeCell ref="S6:AB6"/>
    <mergeCell ref="AC6:AL6"/>
    <mergeCell ref="A9:C9"/>
    <mergeCell ref="A10:C10"/>
  </mergeCells>
  <phoneticPr fontId="2" type="noConversion"/>
  <conditionalFormatting sqref="D8:AQ8">
    <cfRule type="cellIs" dxfId="19" priority="9" stopIfTrue="1" operator="equal">
      <formula>A</formula>
    </cfRule>
    <cfRule type="cellIs" dxfId="18" priority="10" stopIfTrue="1" operator="equal">
      <formula>1</formula>
    </cfRule>
    <cfRule type="cellIs" dxfId="17" priority="11" stopIfTrue="1" operator="equal">
      <formula>0</formula>
    </cfRule>
  </conditionalFormatting>
  <conditionalFormatting sqref="AU8 AU14">
    <cfRule type="cellIs" dxfId="16" priority="12" stopIfTrue="1" operator="equal">
      <formula>"RAS"</formula>
    </cfRule>
    <cfRule type="cellIs" dxfId="15" priority="13" stopIfTrue="1" operator="equal">
      <formula>"Difficulté"</formula>
    </cfRule>
  </conditionalFormatting>
  <conditionalFormatting sqref="D15:AQ15 D10:M10 AC10:AK10 AM10:AQ10">
    <cfRule type="cellIs" dxfId="14" priority="14" stopIfTrue="1" operator="equal">
      <formula>"RAS"</formula>
    </cfRule>
    <cfRule type="cellIs" dxfId="13" priority="15" stopIfTrue="1" operator="equal">
      <formula>"Difficulté"</formula>
    </cfRule>
  </conditionalFormatting>
  <conditionalFormatting sqref="D16:AQ16 D11:AQ11">
    <cfRule type="cellIs" dxfId="12" priority="16" stopIfTrue="1" operator="equal">
      <formula>"OUI"</formula>
    </cfRule>
  </conditionalFormatting>
  <conditionalFormatting sqref="S9 AM9:AQ9 D9:M9 AC9">
    <cfRule type="cellIs" dxfId="11" priority="17" stopIfTrue="1" operator="lessThan">
      <formula>$C$50</formula>
    </cfRule>
    <cfRule type="cellIs" dxfId="10" priority="18" stopIfTrue="1" operator="greaterThanOrEqual">
      <formula>$C$50</formula>
    </cfRule>
  </conditionalFormatting>
  <conditionalFormatting sqref="AT11:AU11 AT17:AU17 AT56:AU57">
    <cfRule type="cellIs" dxfId="9" priority="21" stopIfTrue="1" operator="lessThan">
      <formula>0</formula>
    </cfRule>
  </conditionalFormatting>
  <conditionalFormatting sqref="D9:M9 S9 AM9:AQ9 AC9">
    <cfRule type="cellIs" dxfId="8" priority="8" stopIfTrue="1" operator="equal">
      <formula>"Abs"</formula>
    </cfRule>
  </conditionalFormatting>
  <conditionalFormatting sqref="S10:Z10">
    <cfRule type="cellIs" dxfId="7" priority="4" stopIfTrue="1" operator="equal">
      <formula>"RAS"</formula>
    </cfRule>
    <cfRule type="cellIs" dxfId="6" priority="5" stopIfTrue="1" operator="equal">
      <formula>"Difficulté"</formula>
    </cfRule>
  </conditionalFormatting>
  <conditionalFormatting sqref="D11:AQ11">
    <cfRule type="cellIs" dxfId="5" priority="3" stopIfTrue="1" operator="equal">
      <formula>"Non"</formula>
    </cfRule>
  </conditionalFormatting>
  <dataValidations count="2">
    <dataValidation type="list" errorStyle="warning" allowBlank="1" showErrorMessage="1" errorTitle="Attention" error="Ce nom ne fait pas partie de la liste" sqref="K4">
      <formula1>$B$19:$B$48</formula1>
      <formula2>0</formula2>
    </dataValidation>
    <dataValidation errorStyle="warning" allowBlank="1" showErrorMessage="1" errorTitle="Attention" error="Ce nom ne fait pas partie de la liste" sqref="D4:J5"/>
  </dataValidations>
  <pageMargins left="0.39374999999999999" right="0.59027777777777779" top="0.39374999999999999" bottom="0.39374999999999999" header="0.51180555555555562" footer="0.51180555555555562"/>
  <pageSetup paperSize="9" firstPageNumber="0" orientation="landscape" horizontalDpi="300" verticalDpi="300" r:id="rId1"/>
  <headerFooter alignWithMargins="0"/>
  <rowBreaks count="1" manualBreakCount="1">
    <brk id="51" max="16383" man="1"/>
  </rowBreaks>
  <drawing r:id="rId2"/>
</worksheet>
</file>

<file path=xl/worksheets/sheet5.xml><?xml version="1.0" encoding="utf-8"?>
<worksheet xmlns="http://schemas.openxmlformats.org/spreadsheetml/2006/main" xmlns:r="http://schemas.openxmlformats.org/officeDocument/2006/relationships">
  <dimension ref="A1:AE219"/>
  <sheetViews>
    <sheetView showGridLines="0" tabSelected="1" topLeftCell="B37" zoomScaleSheetLayoutView="100" workbookViewId="0">
      <selection activeCell="J42" sqref="J42"/>
    </sheetView>
  </sheetViews>
  <sheetFormatPr baseColWidth="10" defaultRowHeight="12.75"/>
  <cols>
    <col min="1" max="1" width="0" style="63" hidden="1" customWidth="1"/>
    <col min="2" max="2" width="3.140625" style="63" customWidth="1"/>
    <col min="3" max="3" width="21.28515625" style="63" customWidth="1"/>
    <col min="4" max="4" width="26.7109375" style="63" customWidth="1"/>
    <col min="5" max="5" width="32.85546875" style="63" customWidth="1"/>
    <col min="6" max="6" width="4.5703125" style="64" customWidth="1"/>
    <col min="7" max="7" width="5.7109375" style="149" hidden="1" customWidth="1"/>
    <col min="8" max="8" width="9.28515625" style="63" customWidth="1"/>
    <col min="9" max="16384" width="11.42578125" style="63"/>
  </cols>
  <sheetData>
    <row r="1" spans="1:10" ht="21" customHeight="1">
      <c r="A1" s="399" t="s">
        <v>261</v>
      </c>
      <c r="B1" s="399"/>
      <c r="C1" s="399"/>
      <c r="D1" s="399"/>
      <c r="E1" s="399"/>
      <c r="F1" s="399"/>
      <c r="G1" s="399"/>
      <c r="H1" s="399"/>
    </row>
    <row r="2" spans="1:10" ht="18" customHeight="1">
      <c r="A2" s="101"/>
      <c r="B2" s="400" t="s">
        <v>1</v>
      </c>
      <c r="C2" s="400"/>
      <c r="D2" s="401" t="str">
        <f>IF('MAT-CM2'!K2&lt;&gt;"",'MAT-CM2'!K2,"")</f>
        <v/>
      </c>
      <c r="E2" s="401"/>
      <c r="F2" s="401"/>
      <c r="G2" s="401"/>
      <c r="H2" s="401"/>
    </row>
    <row r="3" spans="1:10" ht="18" customHeight="1">
      <c r="A3" s="101"/>
      <c r="B3" s="402" t="s">
        <v>4</v>
      </c>
      <c r="C3" s="402"/>
      <c r="D3" s="403" t="str">
        <f>IF('MAT-CM2'!AM3&lt;&gt;"",'MAT-CM2'!AM3,"")</f>
        <v>CM2</v>
      </c>
      <c r="E3" s="403"/>
      <c r="F3" s="403"/>
      <c r="G3" s="403"/>
      <c r="H3" s="404"/>
    </row>
    <row r="4" spans="1:10" ht="18" customHeight="1">
      <c r="A4" s="101"/>
      <c r="B4" s="385" t="s">
        <v>42</v>
      </c>
      <c r="C4" s="385"/>
      <c r="D4" s="386" t="s">
        <v>189</v>
      </c>
      <c r="E4" s="386"/>
      <c r="F4" s="386"/>
      <c r="G4" s="141"/>
      <c r="H4" s="110"/>
    </row>
    <row r="5" spans="1:10" ht="26.25" customHeight="1">
      <c r="A5" s="102"/>
      <c r="B5" s="387" t="s">
        <v>49</v>
      </c>
      <c r="C5" s="388"/>
      <c r="D5" s="103" t="s">
        <v>215</v>
      </c>
      <c r="E5" s="103" t="s">
        <v>219</v>
      </c>
      <c r="F5" s="104" t="s">
        <v>43</v>
      </c>
      <c r="G5" s="109" t="s">
        <v>44</v>
      </c>
      <c r="H5" s="111" t="s">
        <v>45</v>
      </c>
    </row>
    <row r="6" spans="1:10" s="66" customFormat="1" ht="35.25" customHeight="1">
      <c r="A6" s="376"/>
      <c r="B6" s="395" t="s">
        <v>83</v>
      </c>
      <c r="C6" s="392" t="s">
        <v>97</v>
      </c>
      <c r="D6" s="377" t="s">
        <v>224</v>
      </c>
      <c r="E6" s="217" t="s">
        <v>221</v>
      </c>
      <c r="F6" s="132" t="s">
        <v>70</v>
      </c>
      <c r="G6" s="142" t="e">
        <f ca="1">OFFSET('MAT-CM2'!D$6,$C$56,0)</f>
        <v>#N/A</v>
      </c>
      <c r="H6" s="133" t="e">
        <f ca="1">IF(G6=1,"Acquis",IF(G6="A","Absence","En cours"))</f>
        <v>#N/A</v>
      </c>
      <c r="I6" s="65"/>
      <c r="J6" s="65"/>
    </row>
    <row r="7" spans="1:10" ht="24" customHeight="1">
      <c r="A7" s="376"/>
      <c r="B7" s="396"/>
      <c r="C7" s="393"/>
      <c r="D7" s="378"/>
      <c r="E7" s="212" t="s">
        <v>222</v>
      </c>
      <c r="F7" s="132" t="s">
        <v>71</v>
      </c>
      <c r="G7" s="142" t="e">
        <f ca="1">OFFSET('MAT-CM2'!E$6,$C$56,0)</f>
        <v>#N/A</v>
      </c>
      <c r="H7" s="133" t="e">
        <f t="shared" ref="H7:H14" ca="1" si="0">IF(G7=1,"Acquis",IF(G7="A","Absence","En cours"))</f>
        <v>#N/A</v>
      </c>
      <c r="I7" s="67"/>
      <c r="J7" s="67"/>
    </row>
    <row r="8" spans="1:10" ht="24" customHeight="1">
      <c r="A8" s="376"/>
      <c r="B8" s="396"/>
      <c r="C8" s="394"/>
      <c r="D8" s="379"/>
      <c r="E8" s="212" t="s">
        <v>223</v>
      </c>
      <c r="F8" s="132" t="s">
        <v>72</v>
      </c>
      <c r="G8" s="142" t="e">
        <f ca="1">OFFSET('MAT-CM2'!F$6,$C$56,0)</f>
        <v>#N/A</v>
      </c>
      <c r="H8" s="133" t="e">
        <f t="shared" ca="1" si="0"/>
        <v>#N/A</v>
      </c>
    </row>
    <row r="9" spans="1:10" ht="42" customHeight="1">
      <c r="A9" s="376"/>
      <c r="B9" s="396"/>
      <c r="C9" s="392" t="s">
        <v>172</v>
      </c>
      <c r="D9" s="377" t="s">
        <v>263</v>
      </c>
      <c r="E9" s="213" t="s">
        <v>225</v>
      </c>
      <c r="F9" s="132" t="s">
        <v>73</v>
      </c>
      <c r="G9" s="142" t="e">
        <f ca="1">OFFSET('MAT-CM2'!G$6,$C$56,0)</f>
        <v>#N/A</v>
      </c>
      <c r="H9" s="133" t="e">
        <f t="shared" ca="1" si="0"/>
        <v>#N/A</v>
      </c>
      <c r="I9" s="67"/>
      <c r="J9" s="67"/>
    </row>
    <row r="10" spans="1:10" ht="42" customHeight="1">
      <c r="A10" s="376"/>
      <c r="B10" s="396"/>
      <c r="C10" s="393"/>
      <c r="D10" s="378"/>
      <c r="E10" s="211" t="s">
        <v>226</v>
      </c>
      <c r="F10" s="132" t="s">
        <v>74</v>
      </c>
      <c r="G10" s="142" t="e">
        <f ca="1">OFFSET('MAT-CM2'!H$6,$C$56,0)</f>
        <v>#N/A</v>
      </c>
      <c r="H10" s="133" t="e">
        <f t="shared" ca="1" si="0"/>
        <v>#N/A</v>
      </c>
      <c r="I10" s="67"/>
      <c r="J10" s="67"/>
    </row>
    <row r="11" spans="1:10" ht="42" customHeight="1">
      <c r="A11" s="376"/>
      <c r="B11" s="396"/>
      <c r="C11" s="394"/>
      <c r="D11" s="379"/>
      <c r="E11" s="213" t="s">
        <v>227</v>
      </c>
      <c r="F11" s="132" t="s">
        <v>75</v>
      </c>
      <c r="G11" s="142" t="e">
        <f ca="1">OFFSET('MAT-CM2'!I$6,$C$56,0)</f>
        <v>#N/A</v>
      </c>
      <c r="H11" s="133" t="e">
        <f t="shared" ca="1" si="0"/>
        <v>#N/A</v>
      </c>
      <c r="I11" s="67"/>
      <c r="J11" s="67"/>
    </row>
    <row r="12" spans="1:10" s="66" customFormat="1" ht="36" customHeight="1">
      <c r="A12" s="376"/>
      <c r="B12" s="396"/>
      <c r="C12" s="392" t="s">
        <v>99</v>
      </c>
      <c r="D12" s="209" t="s">
        <v>173</v>
      </c>
      <c r="E12" s="213" t="s">
        <v>228</v>
      </c>
      <c r="F12" s="132" t="s">
        <v>76</v>
      </c>
      <c r="G12" s="142" t="e">
        <f ca="1">OFFSET('MAT-CM2'!J$6,$C$56,0)</f>
        <v>#N/A</v>
      </c>
      <c r="H12" s="133" t="e">
        <f t="shared" ca="1" si="0"/>
        <v>#N/A</v>
      </c>
      <c r="I12" s="65"/>
      <c r="J12" s="65"/>
    </row>
    <row r="13" spans="1:10" ht="24.75" customHeight="1">
      <c r="A13" s="376"/>
      <c r="B13" s="396"/>
      <c r="C13" s="393"/>
      <c r="D13" s="377" t="s">
        <v>98</v>
      </c>
      <c r="E13" s="210" t="s">
        <v>229</v>
      </c>
      <c r="F13" s="132" t="s">
        <v>77</v>
      </c>
      <c r="G13" s="142" t="e">
        <f ca="1">OFFSET('MAT-CM2'!K$6,$C$56,0)</f>
        <v>#N/A</v>
      </c>
      <c r="H13" s="133" t="e">
        <f t="shared" ca="1" si="0"/>
        <v>#N/A</v>
      </c>
      <c r="I13" s="67"/>
      <c r="J13" s="67"/>
    </row>
    <row r="14" spans="1:10" ht="24.75" customHeight="1">
      <c r="A14" s="376"/>
      <c r="B14" s="396"/>
      <c r="C14" s="394"/>
      <c r="D14" s="379"/>
      <c r="E14" s="155" t="s">
        <v>174</v>
      </c>
      <c r="F14" s="132" t="s">
        <v>78</v>
      </c>
      <c r="G14" s="142" t="e">
        <f ca="1">OFFSET('MAT-CM2'!L$6,$C$56,0)</f>
        <v>#N/A</v>
      </c>
      <c r="H14" s="133" t="e">
        <f t="shared" ca="1" si="0"/>
        <v>#N/A</v>
      </c>
    </row>
    <row r="15" spans="1:10" ht="18" customHeight="1">
      <c r="A15" s="376"/>
      <c r="B15" s="396"/>
      <c r="C15" s="380" t="s">
        <v>100</v>
      </c>
      <c r="D15" s="382" t="s">
        <v>101</v>
      </c>
      <c r="E15" s="215" t="s">
        <v>231</v>
      </c>
      <c r="F15" s="132" t="s">
        <v>79</v>
      </c>
      <c r="G15" s="142" t="e">
        <f ca="1">OFFSET('MAT-CM2'!M$6,$C$56,0)</f>
        <v>#N/A</v>
      </c>
      <c r="H15" s="133" t="e">
        <f t="shared" ref="H15:H20" ca="1" si="1">IF(G15=1,"Acquis",IF(G15="A","Absence","En cours"))</f>
        <v>#N/A</v>
      </c>
      <c r="I15" s="67"/>
      <c r="J15" s="67"/>
    </row>
    <row r="16" spans="1:10" ht="17.25" customHeight="1">
      <c r="A16" s="131"/>
      <c r="B16" s="397"/>
      <c r="C16" s="381"/>
      <c r="D16" s="383"/>
      <c r="E16" s="216" t="s">
        <v>230</v>
      </c>
      <c r="F16" s="132" t="s">
        <v>80</v>
      </c>
      <c r="G16" s="142" t="e">
        <f ca="1">OFFSET('MAT-CM2'!N$6,$C$56,0)</f>
        <v>#N/A</v>
      </c>
      <c r="H16" s="133" t="e">
        <f t="shared" ca="1" si="1"/>
        <v>#N/A</v>
      </c>
      <c r="I16" s="67"/>
      <c r="J16" s="67"/>
    </row>
    <row r="17" spans="1:10" ht="16.5" customHeight="1">
      <c r="A17" s="131"/>
      <c r="B17" s="397"/>
      <c r="C17" s="381"/>
      <c r="D17" s="383"/>
      <c r="E17" s="216" t="s">
        <v>232</v>
      </c>
      <c r="F17" s="132" t="s">
        <v>81</v>
      </c>
      <c r="G17" s="142" t="e">
        <f ca="1">OFFSET('MAT-CM2'!O$6,$C$56,0)</f>
        <v>#N/A</v>
      </c>
      <c r="H17" s="133" t="e">
        <f t="shared" ca="1" si="1"/>
        <v>#N/A</v>
      </c>
      <c r="I17" s="67"/>
      <c r="J17" s="67"/>
    </row>
    <row r="18" spans="1:10" ht="18.75" customHeight="1">
      <c r="A18" s="131"/>
      <c r="B18" s="397"/>
      <c r="C18" s="381"/>
      <c r="D18" s="384"/>
      <c r="E18" s="216" t="s">
        <v>233</v>
      </c>
      <c r="F18" s="132" t="s">
        <v>82</v>
      </c>
      <c r="G18" s="158" t="e">
        <f ca="1">OFFSET('MAT-CM2'!P$6,$C$56,0)</f>
        <v>#N/A</v>
      </c>
      <c r="H18" s="133" t="e">
        <f t="shared" ca="1" si="1"/>
        <v>#N/A</v>
      </c>
      <c r="I18" s="67"/>
      <c r="J18" s="67"/>
    </row>
    <row r="19" spans="1:10" ht="17.25" customHeight="1">
      <c r="A19" s="131"/>
      <c r="B19" s="397"/>
      <c r="C19" s="380" t="s">
        <v>102</v>
      </c>
      <c r="D19" s="380" t="s">
        <v>175</v>
      </c>
      <c r="E19" s="392" t="s">
        <v>175</v>
      </c>
      <c r="F19" s="132" t="s">
        <v>165</v>
      </c>
      <c r="G19" s="133" t="e">
        <f ca="1">OFFSET('MAT-CM2'!Q$6,$C$56,0)</f>
        <v>#N/A</v>
      </c>
      <c r="H19" s="133" t="e">
        <f t="shared" ca="1" si="1"/>
        <v>#N/A</v>
      </c>
      <c r="I19" s="67"/>
      <c r="J19" s="67"/>
    </row>
    <row r="20" spans="1:10" ht="17.25" customHeight="1">
      <c r="A20" s="131"/>
      <c r="B20" s="398"/>
      <c r="C20" s="381"/>
      <c r="D20" s="381"/>
      <c r="E20" s="394"/>
      <c r="F20" s="132" t="s">
        <v>166</v>
      </c>
      <c r="G20" s="133" t="e">
        <f ca="1">OFFSET('MAT-CM2'!R$6,$C$56,0)</f>
        <v>#N/A</v>
      </c>
      <c r="H20" s="133" t="e">
        <f t="shared" ca="1" si="1"/>
        <v>#N/A</v>
      </c>
      <c r="I20" s="67"/>
      <c r="J20" s="67"/>
    </row>
    <row r="21" spans="1:10" s="69" customFormat="1" ht="12" customHeight="1">
      <c r="A21" s="105"/>
      <c r="B21" s="389"/>
      <c r="C21" s="390"/>
      <c r="D21" s="391" t="s">
        <v>186</v>
      </c>
      <c r="E21" s="391"/>
      <c r="F21" s="134">
        <f ca="1">COUNTIF(G6:G20,1)</f>
        <v>0</v>
      </c>
      <c r="G21" s="159"/>
      <c r="H21" s="135" t="s">
        <v>46</v>
      </c>
      <c r="I21" s="68"/>
      <c r="J21" s="68"/>
    </row>
    <row r="22" spans="1:10" ht="23.25" customHeight="1">
      <c r="A22" s="418"/>
      <c r="B22" s="420" t="s">
        <v>84</v>
      </c>
      <c r="C22" s="410" t="s">
        <v>103</v>
      </c>
      <c r="D22" s="382" t="s">
        <v>266</v>
      </c>
      <c r="E22" s="212" t="s">
        <v>265</v>
      </c>
      <c r="F22" s="136" t="s">
        <v>87</v>
      </c>
      <c r="G22" s="144" t="e">
        <f ca="1">OFFSET('MAT-CM2'!S$6,$C$56,0)</f>
        <v>#N/A</v>
      </c>
      <c r="H22" s="133" t="e">
        <f ca="1">IF(G22=1,"Acquis",IF(G22="A","Absence","En cours"))</f>
        <v>#N/A</v>
      </c>
      <c r="I22" s="67"/>
      <c r="J22" s="67"/>
    </row>
    <row r="23" spans="1:10" s="66" customFormat="1" ht="26.25" customHeight="1">
      <c r="A23" s="418"/>
      <c r="B23" s="421"/>
      <c r="C23" s="383"/>
      <c r="D23" s="383"/>
      <c r="E23" s="213" t="s">
        <v>234</v>
      </c>
      <c r="F23" s="136" t="s">
        <v>88</v>
      </c>
      <c r="G23" s="144" t="e">
        <f ca="1">OFFSET('MAT-CM2'!T$6,$C$56,0)</f>
        <v>#N/A</v>
      </c>
      <c r="H23" s="133" t="e">
        <f t="shared" ref="H23:H31" ca="1" si="2">IF(G23=1,"Acquis",IF(G23="A","Absence","En cours"))</f>
        <v>#N/A</v>
      </c>
      <c r="I23" s="65"/>
      <c r="J23" s="65"/>
    </row>
    <row r="24" spans="1:10" ht="22.5" customHeight="1">
      <c r="A24" s="418"/>
      <c r="B24" s="421"/>
      <c r="C24" s="383"/>
      <c r="D24" s="383"/>
      <c r="E24" s="212" t="s">
        <v>264</v>
      </c>
      <c r="F24" s="136" t="s">
        <v>89</v>
      </c>
      <c r="G24" s="144" t="e">
        <f ca="1">OFFSET('MAT-CM2'!U$6,$C$56,0)</f>
        <v>#N/A</v>
      </c>
      <c r="H24" s="133" t="e">
        <f t="shared" ca="1" si="2"/>
        <v>#N/A</v>
      </c>
      <c r="I24" s="67"/>
      <c r="J24" s="67"/>
    </row>
    <row r="25" spans="1:10" ht="21.75" customHeight="1">
      <c r="A25" s="418"/>
      <c r="B25" s="421"/>
      <c r="C25" s="383"/>
      <c r="D25" s="383"/>
      <c r="E25" s="212" t="s">
        <v>235</v>
      </c>
      <c r="F25" s="136" t="s">
        <v>90</v>
      </c>
      <c r="G25" s="144" t="e">
        <f ca="1">OFFSET('MAT-CM2'!V$6,$C$56,0)</f>
        <v>#N/A</v>
      </c>
      <c r="H25" s="133" t="e">
        <f t="shared" ca="1" si="2"/>
        <v>#N/A</v>
      </c>
    </row>
    <row r="26" spans="1:10" ht="24.75" customHeight="1">
      <c r="A26" s="418"/>
      <c r="B26" s="421"/>
      <c r="C26" s="384"/>
      <c r="D26" s="384"/>
      <c r="E26" s="213" t="s">
        <v>236</v>
      </c>
      <c r="F26" s="136" t="s">
        <v>91</v>
      </c>
      <c r="G26" s="144" t="e">
        <f ca="1">OFFSET('MAT-CM2'!W$6,$C$56,0)</f>
        <v>#N/A</v>
      </c>
      <c r="H26" s="133" t="e">
        <f t="shared" ca="1" si="2"/>
        <v>#N/A</v>
      </c>
    </row>
    <row r="27" spans="1:10" ht="23.25" customHeight="1">
      <c r="A27" s="418"/>
      <c r="B27" s="421"/>
      <c r="C27" s="380" t="s">
        <v>176</v>
      </c>
      <c r="D27" s="382" t="s">
        <v>177</v>
      </c>
      <c r="E27" s="212" t="s">
        <v>237</v>
      </c>
      <c r="F27" s="136" t="s">
        <v>48</v>
      </c>
      <c r="G27" s="144" t="e">
        <f ca="1">OFFSET('MAT-CM2'!X$6,$C$56,0)</f>
        <v>#N/A</v>
      </c>
      <c r="H27" s="133" t="e">
        <f t="shared" ca="1" si="2"/>
        <v>#N/A</v>
      </c>
    </row>
    <row r="28" spans="1:10" ht="23.25" customHeight="1">
      <c r="A28" s="418"/>
      <c r="B28" s="422"/>
      <c r="C28" s="381"/>
      <c r="D28" s="383"/>
      <c r="E28" s="212" t="s">
        <v>238</v>
      </c>
      <c r="F28" s="136" t="s">
        <v>156</v>
      </c>
      <c r="G28" s="144" t="e">
        <f ca="1">OFFSET('MAT-CM2'!Y$6,$C$56,0)</f>
        <v>#N/A</v>
      </c>
      <c r="H28" s="133" t="e">
        <f t="shared" ca="1" si="2"/>
        <v>#N/A</v>
      </c>
    </row>
    <row r="29" spans="1:10" ht="23.25" customHeight="1">
      <c r="A29" s="418"/>
      <c r="B29" s="422"/>
      <c r="C29" s="381"/>
      <c r="D29" s="384"/>
      <c r="E29" s="212" t="s">
        <v>239</v>
      </c>
      <c r="F29" s="136" t="s">
        <v>157</v>
      </c>
      <c r="G29" s="144" t="e">
        <f ca="1">OFFSET('MAT-CM2'!Z$6,$C$56,0)</f>
        <v>#N/A</v>
      </c>
      <c r="H29" s="133" t="e">
        <f t="shared" ca="1" si="2"/>
        <v>#N/A</v>
      </c>
    </row>
    <row r="30" spans="1:10" ht="27" customHeight="1">
      <c r="A30" s="418"/>
      <c r="B30" s="422"/>
      <c r="C30" s="410" t="s">
        <v>178</v>
      </c>
      <c r="D30" s="382" t="s">
        <v>179</v>
      </c>
      <c r="E30" s="214" t="s">
        <v>240</v>
      </c>
      <c r="F30" s="136" t="s">
        <v>158</v>
      </c>
      <c r="G30" s="144" t="e">
        <f ca="1">OFFSET('MAT-CM2'!AA$6,$C$56,0)</f>
        <v>#N/A</v>
      </c>
      <c r="H30" s="133" t="e">
        <f t="shared" ca="1" si="2"/>
        <v>#N/A</v>
      </c>
    </row>
    <row r="31" spans="1:10" ht="26.25" customHeight="1">
      <c r="A31" s="418"/>
      <c r="B31" s="422"/>
      <c r="C31" s="384"/>
      <c r="D31" s="384"/>
      <c r="E31" s="217" t="s">
        <v>241</v>
      </c>
      <c r="F31" s="171" t="s">
        <v>159</v>
      </c>
      <c r="G31" s="161" t="e">
        <f ca="1">OFFSET('MAT-CM2'!AB$6,$C$56,0)</f>
        <v>#N/A</v>
      </c>
      <c r="H31" s="162" t="e">
        <f t="shared" ca="1" si="2"/>
        <v>#N/A</v>
      </c>
    </row>
    <row r="32" spans="1:10" ht="12" customHeight="1">
      <c r="A32" s="418"/>
      <c r="B32" s="407"/>
      <c r="C32" s="407"/>
      <c r="D32" s="408" t="s">
        <v>187</v>
      </c>
      <c r="E32" s="408"/>
      <c r="F32" s="166">
        <f ca="1">COUNTIF(G22:G31,1)</f>
        <v>0</v>
      </c>
      <c r="G32" s="167"/>
      <c r="H32" s="135" t="s">
        <v>46</v>
      </c>
    </row>
    <row r="33" spans="1:8" s="170" customFormat="1" ht="41.25" customHeight="1">
      <c r="A33" s="156"/>
      <c r="B33" s="168"/>
      <c r="C33" s="168"/>
      <c r="D33" s="169"/>
      <c r="E33" s="169"/>
      <c r="F33" s="177"/>
      <c r="G33" s="178"/>
      <c r="H33" s="179"/>
    </row>
    <row r="34" spans="1:8" s="170" customFormat="1" ht="18" customHeight="1">
      <c r="A34" s="156"/>
      <c r="B34" s="168"/>
      <c r="C34" s="168"/>
      <c r="D34" s="169"/>
      <c r="E34" s="169"/>
      <c r="F34" s="177"/>
      <c r="G34" s="178"/>
      <c r="H34" s="179"/>
    </row>
    <row r="35" spans="1:8" s="170" customFormat="1" ht="18" customHeight="1">
      <c r="A35" s="156"/>
      <c r="B35" s="428" t="s">
        <v>262</v>
      </c>
      <c r="C35" s="429"/>
      <c r="D35" s="429"/>
      <c r="E35" s="429"/>
      <c r="F35" s="429"/>
      <c r="G35" s="429"/>
      <c r="H35" s="429"/>
    </row>
    <row r="36" spans="1:8" ht="18" customHeight="1">
      <c r="A36" s="157"/>
      <c r="B36" s="172"/>
      <c r="C36" s="173" t="s">
        <v>185</v>
      </c>
      <c r="D36" s="430" t="str">
        <f>D4</f>
        <v/>
      </c>
      <c r="E36" s="431"/>
      <c r="F36" s="432"/>
      <c r="G36" s="174"/>
      <c r="H36" s="175"/>
    </row>
    <row r="37" spans="1:8" ht="18.75" customHeight="1">
      <c r="A37" s="419"/>
      <c r="B37" s="425" t="s">
        <v>85</v>
      </c>
      <c r="C37" s="392" t="s">
        <v>180</v>
      </c>
      <c r="D37" s="382" t="s">
        <v>220</v>
      </c>
      <c r="E37" s="210" t="s">
        <v>242</v>
      </c>
      <c r="F37" s="138" t="s">
        <v>92</v>
      </c>
      <c r="G37" s="144" t="e">
        <f ca="1">OFFSET('MAT-CM2'!AC$6,$C$56,0)</f>
        <v>#N/A</v>
      </c>
      <c r="H37" s="133" t="e">
        <f t="shared" ref="H37:H46" ca="1" si="3">IF(G37=1,"Acquis",IF(G37="A","Absence","En cours"))</f>
        <v>#N/A</v>
      </c>
    </row>
    <row r="38" spans="1:8" ht="18.75" customHeight="1">
      <c r="A38" s="419"/>
      <c r="B38" s="426"/>
      <c r="C38" s="423"/>
      <c r="D38" s="416"/>
      <c r="E38" s="218" t="s">
        <v>243</v>
      </c>
      <c r="F38" s="138" t="s">
        <v>93</v>
      </c>
      <c r="G38" s="144" t="e">
        <f ca="1">OFFSET('MAT-CM2'!AD$6,$C$56,0)</f>
        <v>#N/A</v>
      </c>
      <c r="H38" s="133" t="e">
        <f t="shared" ca="1" si="3"/>
        <v>#N/A</v>
      </c>
    </row>
    <row r="39" spans="1:8" ht="18" customHeight="1">
      <c r="A39" s="419"/>
      <c r="B39" s="426"/>
      <c r="C39" s="423"/>
      <c r="D39" s="416"/>
      <c r="E39" s="218" t="s">
        <v>244</v>
      </c>
      <c r="F39" s="138" t="s">
        <v>94</v>
      </c>
      <c r="G39" s="144" t="e">
        <f ca="1">OFFSET('MAT-CM2'!AE$6,$C$56,0)</f>
        <v>#N/A</v>
      </c>
      <c r="H39" s="133" t="e">
        <f t="shared" ca="1" si="3"/>
        <v>#N/A</v>
      </c>
    </row>
    <row r="40" spans="1:8" ht="18" customHeight="1">
      <c r="A40" s="419"/>
      <c r="B40" s="426"/>
      <c r="C40" s="423"/>
      <c r="D40" s="416"/>
      <c r="E40" s="218" t="s">
        <v>245</v>
      </c>
      <c r="F40" s="138" t="s">
        <v>95</v>
      </c>
      <c r="G40" s="144" t="e">
        <f ca="1">OFFSET('MAT-CM2'!AF$6,$C$56,0)</f>
        <v>#N/A</v>
      </c>
      <c r="H40" s="133" t="e">
        <f t="shared" ca="1" si="3"/>
        <v>#N/A</v>
      </c>
    </row>
    <row r="41" spans="1:8" ht="21.75" customHeight="1">
      <c r="A41" s="419"/>
      <c r="B41" s="426"/>
      <c r="C41" s="424"/>
      <c r="D41" s="417"/>
      <c r="E41" s="218" t="s">
        <v>246</v>
      </c>
      <c r="F41" s="138" t="s">
        <v>96</v>
      </c>
      <c r="G41" s="144" t="e">
        <f ca="1">OFFSET('MAT-CM2'!AG$6,$C$56,0)</f>
        <v>#N/A</v>
      </c>
      <c r="H41" s="133" t="e">
        <f t="shared" ca="1" si="3"/>
        <v>#N/A</v>
      </c>
    </row>
    <row r="42" spans="1:8" ht="19.5" customHeight="1">
      <c r="A42" s="419"/>
      <c r="B42" s="426"/>
      <c r="C42" s="410" t="s">
        <v>181</v>
      </c>
      <c r="D42" s="382" t="s">
        <v>182</v>
      </c>
      <c r="E42" s="209" t="s">
        <v>247</v>
      </c>
      <c r="F42" s="138" t="s">
        <v>160</v>
      </c>
      <c r="G42" s="144" t="e">
        <f ca="1">OFFSET('MAT-CM2'!AH$6,$C$56,0)</f>
        <v>#N/A</v>
      </c>
      <c r="H42" s="133" t="e">
        <f t="shared" ca="1" si="3"/>
        <v>#N/A</v>
      </c>
    </row>
    <row r="43" spans="1:8" ht="21.75" customHeight="1">
      <c r="A43" s="419"/>
      <c r="B43" s="426"/>
      <c r="C43" s="383"/>
      <c r="D43" s="383"/>
      <c r="E43" s="209" t="s">
        <v>248</v>
      </c>
      <c r="F43" s="138" t="s">
        <v>161</v>
      </c>
      <c r="G43" s="144" t="e">
        <f ca="1">OFFSET('MAT-CM2'!AI$6,$C$56,0)</f>
        <v>#N/A</v>
      </c>
      <c r="H43" s="133" t="e">
        <f t="shared" ca="1" si="3"/>
        <v>#N/A</v>
      </c>
    </row>
    <row r="44" spans="1:8" ht="15.75" customHeight="1">
      <c r="A44" s="419"/>
      <c r="B44" s="426"/>
      <c r="C44" s="383"/>
      <c r="D44" s="383"/>
      <c r="E44" s="209" t="s">
        <v>249</v>
      </c>
      <c r="F44" s="138" t="s">
        <v>162</v>
      </c>
      <c r="G44" s="144" t="e">
        <f ca="1">OFFSET('MAT-CM2'!AJ$6,$C$56,0)</f>
        <v>#N/A</v>
      </c>
      <c r="H44" s="133" t="e">
        <f t="shared" ca="1" si="3"/>
        <v>#N/A</v>
      </c>
    </row>
    <row r="45" spans="1:8" ht="27" customHeight="1">
      <c r="A45" s="106"/>
      <c r="B45" s="426"/>
      <c r="C45" s="383"/>
      <c r="D45" s="383"/>
      <c r="E45" s="217" t="s">
        <v>250</v>
      </c>
      <c r="F45" s="138" t="s">
        <v>163</v>
      </c>
      <c r="G45" s="144" t="e">
        <f ca="1">OFFSET('MAT-CM2'!AK$6,$C$56,0)</f>
        <v>#N/A</v>
      </c>
      <c r="H45" s="133" t="e">
        <f t="shared" ca="1" si="3"/>
        <v>#N/A</v>
      </c>
    </row>
    <row r="46" spans="1:8" ht="18.75" customHeight="1">
      <c r="A46" s="106"/>
      <c r="B46" s="427"/>
      <c r="C46" s="384"/>
      <c r="D46" s="384"/>
      <c r="E46" s="210" t="s">
        <v>251</v>
      </c>
      <c r="F46" s="138" t="s">
        <v>164</v>
      </c>
      <c r="G46" s="144" t="e">
        <f ca="1">OFFSET('MAT-CM2'!AL$6,$C$56,0)</f>
        <v>#N/A</v>
      </c>
      <c r="H46" s="133" t="e">
        <f t="shared" ca="1" si="3"/>
        <v>#N/A</v>
      </c>
    </row>
    <row r="47" spans="1:8" s="69" customFormat="1" ht="12" customHeight="1">
      <c r="A47" s="160"/>
      <c r="B47" s="407"/>
      <c r="C47" s="407"/>
      <c r="D47" s="408" t="s">
        <v>188</v>
      </c>
      <c r="E47" s="408"/>
      <c r="F47" s="166">
        <f ca="1">COUNTIF(G37:G46,1)</f>
        <v>0</v>
      </c>
      <c r="G47" s="167"/>
      <c r="H47" s="135" t="s">
        <v>46</v>
      </c>
    </row>
    <row r="48" spans="1:8" s="69" customFormat="1" ht="24" customHeight="1">
      <c r="A48" s="107"/>
      <c r="B48" s="412" t="s">
        <v>86</v>
      </c>
      <c r="C48" s="410" t="s">
        <v>105</v>
      </c>
      <c r="D48" s="382" t="s">
        <v>183</v>
      </c>
      <c r="E48" s="219" t="s">
        <v>252</v>
      </c>
      <c r="F48" s="163" t="s">
        <v>167</v>
      </c>
      <c r="G48" s="164" t="e">
        <f ca="1">OFFSET('MAT-CM2'!AM$6,$C$56,0)</f>
        <v>#N/A</v>
      </c>
      <c r="H48" s="165" t="e">
        <f ca="1">IF(G48=1,"Acquis",IF(G48="A","Absence","En cours"))</f>
        <v>#N/A</v>
      </c>
    </row>
    <row r="49" spans="1:31" s="69" customFormat="1" ht="24" customHeight="1">
      <c r="A49" s="107"/>
      <c r="B49" s="413"/>
      <c r="C49" s="384"/>
      <c r="D49" s="384"/>
      <c r="E49" s="219" t="s">
        <v>253</v>
      </c>
      <c r="F49" s="136" t="s">
        <v>168</v>
      </c>
      <c r="G49" s="144" t="e">
        <f ca="1">OFFSET('MAT-CM2'!AN$6,$C$56,0)</f>
        <v>#N/A</v>
      </c>
      <c r="H49" s="133" t="e">
        <f ca="1">IF(G49=1,"Acquis",IF(G49="A","Absence","En cours"))</f>
        <v>#N/A</v>
      </c>
    </row>
    <row r="50" spans="1:31" s="69" customFormat="1" ht="15.75" customHeight="1">
      <c r="A50" s="107"/>
      <c r="B50" s="413"/>
      <c r="C50" s="410" t="s">
        <v>106</v>
      </c>
      <c r="D50" s="382" t="s">
        <v>184</v>
      </c>
      <c r="E50" s="414" t="s">
        <v>254</v>
      </c>
      <c r="F50" s="136" t="s">
        <v>169</v>
      </c>
      <c r="G50" s="144" t="e">
        <f ca="1">OFFSET('MAT-CM2'!AO$6,$C$56,0)</f>
        <v>#N/A</v>
      </c>
      <c r="H50" s="133" t="e">
        <f ca="1">IF(G50=1,"Acquis",IF(G50="A","Absence","En cours"))</f>
        <v>#N/A</v>
      </c>
    </row>
    <row r="51" spans="1:31" s="69" customFormat="1" ht="12" customHeight="1">
      <c r="A51" s="107"/>
      <c r="B51" s="413"/>
      <c r="C51" s="383"/>
      <c r="D51" s="383"/>
      <c r="E51" s="415"/>
      <c r="F51" s="136" t="s">
        <v>170</v>
      </c>
      <c r="G51" s="144" t="e">
        <f ca="1">OFFSET('MAT-CM2'!AP$6,$C$56,0)</f>
        <v>#N/A</v>
      </c>
      <c r="H51" s="133" t="e">
        <f ca="1">IF(G51=1,"Acquis",IF(G51="A","Absence","En cours"))</f>
        <v>#N/A</v>
      </c>
    </row>
    <row r="52" spans="1:31" s="69" customFormat="1" ht="20.25" customHeight="1">
      <c r="A52" s="107"/>
      <c r="B52" s="413"/>
      <c r="C52" s="384"/>
      <c r="D52" s="384"/>
      <c r="E52" s="219" t="s">
        <v>255</v>
      </c>
      <c r="F52" s="136" t="s">
        <v>171</v>
      </c>
      <c r="G52" s="144" t="e">
        <f ca="1">OFFSET('MAT-CM2'!AQ$6,$C$56,0)</f>
        <v>#N/A</v>
      </c>
      <c r="H52" s="133" t="e">
        <f ca="1">IF(G52=1,"Acquis",IF(G52="A","Absence","En cours"))</f>
        <v>#N/A</v>
      </c>
    </row>
    <row r="53" spans="1:31" s="69" customFormat="1" ht="12" customHeight="1">
      <c r="A53" s="107"/>
      <c r="B53" s="409"/>
      <c r="C53" s="409"/>
      <c r="D53" s="411" t="s">
        <v>104</v>
      </c>
      <c r="E53" s="411"/>
      <c r="F53" s="137">
        <f ca="1">COUNTIF(G48:G52,1)</f>
        <v>0</v>
      </c>
      <c r="G53" s="143"/>
      <c r="H53" s="135" t="s">
        <v>46</v>
      </c>
    </row>
    <row r="54" spans="1:31" s="69" customFormat="1" ht="12" customHeight="1">
      <c r="A54" s="108"/>
      <c r="B54" s="405"/>
      <c r="C54" s="405"/>
      <c r="D54" s="406" t="s">
        <v>214</v>
      </c>
      <c r="E54" s="406"/>
      <c r="F54" s="139">
        <f ca="1">F21+F32+F47+F53</f>
        <v>0</v>
      </c>
      <c r="G54" s="145"/>
      <c r="H54" s="140" t="s">
        <v>46</v>
      </c>
    </row>
    <row r="55" spans="1:31" s="72" customFormat="1" ht="52.5" customHeight="1">
      <c r="A55" s="70"/>
      <c r="B55" s="70"/>
      <c r="C55" s="70"/>
      <c r="D55" s="70"/>
      <c r="E55" s="70"/>
      <c r="F55" s="71"/>
      <c r="G55" s="146"/>
      <c r="H55" s="70"/>
    </row>
    <row r="56" spans="1:31" s="77" customFormat="1" ht="12.75" hidden="1" customHeight="1">
      <c r="A56" s="73"/>
      <c r="B56" s="74" t="s">
        <v>10</v>
      </c>
      <c r="C56" s="75" t="e">
        <f>MATCH(D4,'MAT-CM2'!B6:B40,0)-1</f>
        <v>#N/A</v>
      </c>
      <c r="D56" s="76"/>
      <c r="E56" s="76"/>
      <c r="G56" s="147"/>
      <c r="AE56" s="78"/>
    </row>
    <row r="57" spans="1:31" s="69" customFormat="1" ht="12.75" hidden="1" customHeight="1">
      <c r="A57" s="79">
        <v>1</v>
      </c>
      <c r="B57" s="80" t="str">
        <f>IF('MAT-CM2'!B6&lt;&gt;"",'MAT-CM2'!B6,"")</f>
        <v/>
      </c>
      <c r="C57" s="68"/>
      <c r="D57" s="68"/>
      <c r="E57" s="68"/>
      <c r="F57" s="68"/>
      <c r="G57" s="148"/>
      <c r="H57" s="68"/>
      <c r="AE57" s="78"/>
    </row>
    <row r="58" spans="1:31" s="69" customFormat="1" ht="12.75" hidden="1" customHeight="1">
      <c r="A58" s="79">
        <v>2</v>
      </c>
      <c r="B58" s="80" t="str">
        <f>IF('MAT-CM2'!B7&lt;&gt;"",'MAT-CM2'!B7,"")</f>
        <v/>
      </c>
      <c r="C58" s="68"/>
      <c r="D58" s="68"/>
      <c r="E58" s="68"/>
      <c r="F58" s="68"/>
      <c r="G58" s="148"/>
      <c r="H58" s="68"/>
      <c r="AE58" s="78"/>
    </row>
    <row r="59" spans="1:31" s="69" customFormat="1" ht="12.75" hidden="1" customHeight="1">
      <c r="A59" s="79">
        <v>3</v>
      </c>
      <c r="B59" s="80" t="str">
        <f>IF('MAT-CM2'!B8&lt;&gt;"",'MAT-CM2'!B8,"")</f>
        <v/>
      </c>
      <c r="C59" s="68"/>
      <c r="D59" s="68"/>
      <c r="E59" s="68"/>
      <c r="F59" s="68"/>
      <c r="G59" s="148"/>
      <c r="H59" s="68"/>
      <c r="AE59" s="78"/>
    </row>
    <row r="60" spans="1:31" s="69" customFormat="1" ht="12.75" hidden="1" customHeight="1">
      <c r="A60" s="79">
        <v>4</v>
      </c>
      <c r="B60" s="80" t="str">
        <f>IF('MAT-CM2'!B9&lt;&gt;"",'MAT-CM2'!B9,"")</f>
        <v/>
      </c>
      <c r="C60" s="68"/>
      <c r="D60" s="68"/>
      <c r="E60" s="68"/>
      <c r="F60" s="68"/>
      <c r="G60" s="148"/>
      <c r="H60" s="68"/>
      <c r="AE60" s="78"/>
    </row>
    <row r="61" spans="1:31" s="69" customFormat="1" ht="12.75" hidden="1" customHeight="1">
      <c r="A61" s="79">
        <v>5</v>
      </c>
      <c r="B61" s="80" t="str">
        <f>IF('MAT-CM2'!B10&lt;&gt;"",'MAT-CM2'!B10,"")</f>
        <v/>
      </c>
      <c r="C61" s="68"/>
      <c r="D61" s="68"/>
      <c r="E61" s="68"/>
      <c r="F61" s="68"/>
      <c r="G61" s="148"/>
      <c r="H61" s="68"/>
      <c r="AE61" s="78"/>
    </row>
    <row r="62" spans="1:31" s="69" customFormat="1" ht="12.75" hidden="1" customHeight="1">
      <c r="A62" s="79">
        <v>6</v>
      </c>
      <c r="B62" s="80" t="str">
        <f>IF('MAT-CM2'!B11&lt;&gt;"",'MAT-CM2'!B11,"")</f>
        <v/>
      </c>
      <c r="C62" s="68"/>
      <c r="D62" s="68"/>
      <c r="E62" s="68"/>
      <c r="F62" s="68"/>
      <c r="G62" s="148"/>
      <c r="H62" s="68"/>
      <c r="AE62" s="78"/>
    </row>
    <row r="63" spans="1:31" s="69" customFormat="1" ht="12.75" hidden="1" customHeight="1">
      <c r="A63" s="79">
        <v>7</v>
      </c>
      <c r="B63" s="80" t="str">
        <f>IF('MAT-CM2'!B12&lt;&gt;"",'MAT-CM2'!B12,"")</f>
        <v/>
      </c>
      <c r="C63" s="68"/>
      <c r="D63" s="68"/>
      <c r="E63" s="68"/>
      <c r="F63" s="68"/>
      <c r="G63" s="148"/>
      <c r="H63" s="68"/>
      <c r="AE63" s="78"/>
    </row>
    <row r="64" spans="1:31" s="69" customFormat="1" ht="12.75" hidden="1" customHeight="1">
      <c r="A64" s="79">
        <v>8</v>
      </c>
      <c r="B64" s="80" t="str">
        <f>IF('MAT-CM2'!B13&lt;&gt;"",'MAT-CM2'!B13,"")</f>
        <v/>
      </c>
      <c r="C64" s="68"/>
      <c r="D64" s="68"/>
      <c r="E64" s="68"/>
      <c r="F64" s="68"/>
      <c r="G64" s="148"/>
      <c r="H64" s="68"/>
      <c r="AE64" s="78"/>
    </row>
    <row r="65" spans="1:31" s="69" customFormat="1" ht="12.75" hidden="1" customHeight="1">
      <c r="A65" s="79">
        <v>9</v>
      </c>
      <c r="B65" s="80" t="str">
        <f>IF('MAT-CM2'!B14&lt;&gt;"",'MAT-CM2'!B14,"")</f>
        <v/>
      </c>
      <c r="C65" s="68"/>
      <c r="D65" s="68"/>
      <c r="E65" s="68"/>
      <c r="F65" s="68"/>
      <c r="G65" s="148"/>
      <c r="H65" s="68"/>
      <c r="AE65" s="78"/>
    </row>
    <row r="66" spans="1:31" s="69" customFormat="1" ht="12.75" hidden="1" customHeight="1">
      <c r="A66" s="79">
        <v>10</v>
      </c>
      <c r="B66" s="80" t="str">
        <f>IF('MAT-CM2'!B15&lt;&gt;"",'MAT-CM2'!B15,"")</f>
        <v/>
      </c>
      <c r="C66" s="68"/>
      <c r="D66" s="68"/>
      <c r="E66" s="68"/>
      <c r="F66" s="68"/>
      <c r="G66" s="148"/>
      <c r="H66" s="68"/>
      <c r="AE66" s="78"/>
    </row>
    <row r="67" spans="1:31" s="69" customFormat="1" ht="12.75" hidden="1" customHeight="1">
      <c r="A67" s="79">
        <v>11</v>
      </c>
      <c r="B67" s="80" t="str">
        <f>IF('MAT-CM2'!B16&lt;&gt;"",'MAT-CM2'!B16,"")</f>
        <v/>
      </c>
      <c r="C67" s="68"/>
      <c r="D67" s="68"/>
      <c r="E67" s="68"/>
      <c r="F67" s="68"/>
      <c r="G67" s="148"/>
      <c r="H67" s="68"/>
      <c r="AE67" s="78"/>
    </row>
    <row r="68" spans="1:31" s="69" customFormat="1" ht="12.75" hidden="1" customHeight="1">
      <c r="A68" s="79">
        <v>12</v>
      </c>
      <c r="B68" s="80" t="str">
        <f>IF('MAT-CM2'!B17&lt;&gt;"",'MAT-CM2'!B17,"")</f>
        <v/>
      </c>
      <c r="C68" s="68"/>
      <c r="D68" s="68"/>
      <c r="E68" s="68"/>
      <c r="F68" s="68"/>
      <c r="G68" s="148"/>
      <c r="H68" s="68"/>
      <c r="AE68" s="78"/>
    </row>
    <row r="69" spans="1:31" s="69" customFormat="1" ht="12.75" hidden="1" customHeight="1">
      <c r="A69" s="79">
        <v>13</v>
      </c>
      <c r="B69" s="80" t="str">
        <f>IF('MAT-CM2'!B18&lt;&gt;"",'MAT-CM2'!B18,"")</f>
        <v/>
      </c>
      <c r="C69" s="68"/>
      <c r="D69" s="68"/>
      <c r="E69" s="68"/>
      <c r="F69" s="68"/>
      <c r="G69" s="148"/>
      <c r="H69" s="68"/>
      <c r="AE69" s="78"/>
    </row>
    <row r="70" spans="1:31" s="69" customFormat="1" ht="12.75" hidden="1" customHeight="1">
      <c r="A70" s="79">
        <v>14</v>
      </c>
      <c r="B70" s="80" t="str">
        <f>IF('MAT-CM2'!B19&lt;&gt;"",'MAT-CM2'!B19,"")</f>
        <v/>
      </c>
      <c r="C70" s="68"/>
      <c r="D70" s="68"/>
      <c r="E70" s="68"/>
      <c r="F70" s="68"/>
      <c r="G70" s="148"/>
      <c r="H70" s="68"/>
      <c r="AE70" s="78"/>
    </row>
    <row r="71" spans="1:31" s="69" customFormat="1" ht="12.75" hidden="1" customHeight="1">
      <c r="A71" s="79">
        <v>15</v>
      </c>
      <c r="B71" s="80" t="str">
        <f>IF('MAT-CM2'!B20&lt;&gt;"",'MAT-CM2'!B20,"")</f>
        <v/>
      </c>
      <c r="C71" s="68"/>
      <c r="D71" s="68"/>
      <c r="E71" s="68"/>
      <c r="F71" s="68"/>
      <c r="G71" s="148"/>
      <c r="H71" s="68"/>
      <c r="AE71" s="78"/>
    </row>
    <row r="72" spans="1:31" s="69" customFormat="1" ht="12.75" hidden="1" customHeight="1">
      <c r="A72" s="79">
        <v>16</v>
      </c>
      <c r="B72" s="80" t="str">
        <f>IF('MAT-CM2'!B21&lt;&gt;"",'MAT-CM2'!B21,"")</f>
        <v/>
      </c>
      <c r="C72" s="68"/>
      <c r="D72" s="68"/>
      <c r="E72" s="68"/>
      <c r="F72" s="68"/>
      <c r="G72" s="148"/>
      <c r="H72" s="68"/>
      <c r="AE72" s="78"/>
    </row>
    <row r="73" spans="1:31" s="69" customFormat="1" ht="12.75" hidden="1" customHeight="1">
      <c r="A73" s="79">
        <v>17</v>
      </c>
      <c r="B73" s="80" t="str">
        <f>IF('MAT-CM2'!B22&lt;&gt;"",'MAT-CM2'!B22,"")</f>
        <v/>
      </c>
      <c r="C73" s="68"/>
      <c r="D73" s="68"/>
      <c r="E73" s="68"/>
      <c r="F73" s="68"/>
      <c r="G73" s="148"/>
      <c r="H73" s="68"/>
      <c r="AE73" s="78"/>
    </row>
    <row r="74" spans="1:31" s="69" customFormat="1" ht="12.75" hidden="1" customHeight="1">
      <c r="A74" s="79">
        <v>18</v>
      </c>
      <c r="B74" s="80" t="str">
        <f>IF('MAT-CM2'!B23&lt;&gt;"",'MAT-CM2'!B23,"")</f>
        <v/>
      </c>
      <c r="C74" s="68"/>
      <c r="D74" s="68"/>
      <c r="E74" s="68"/>
      <c r="F74" s="68"/>
      <c r="G74" s="148"/>
      <c r="H74" s="68"/>
      <c r="AE74" s="78"/>
    </row>
    <row r="75" spans="1:31" s="69" customFormat="1" ht="12.75" hidden="1" customHeight="1">
      <c r="A75" s="79">
        <v>19</v>
      </c>
      <c r="B75" s="80" t="str">
        <f>IF('MAT-CM2'!B24&lt;&gt;"",'MAT-CM2'!B24,"")</f>
        <v/>
      </c>
      <c r="C75" s="68"/>
      <c r="D75" s="68"/>
      <c r="E75" s="68"/>
      <c r="F75" s="68"/>
      <c r="G75" s="148"/>
      <c r="H75" s="68"/>
      <c r="AE75" s="78"/>
    </row>
    <row r="76" spans="1:31" s="69" customFormat="1" ht="12.75" hidden="1" customHeight="1">
      <c r="A76" s="79">
        <v>20</v>
      </c>
      <c r="B76" s="80" t="str">
        <f>IF('MAT-CM2'!B25&lt;&gt;"",'MAT-CM2'!B25,"")</f>
        <v/>
      </c>
      <c r="C76" s="68"/>
      <c r="D76" s="68"/>
      <c r="E76" s="68"/>
      <c r="F76" s="68"/>
      <c r="G76" s="148"/>
      <c r="H76" s="68"/>
      <c r="AE76" s="78"/>
    </row>
    <row r="77" spans="1:31" s="69" customFormat="1" ht="12.75" hidden="1" customHeight="1">
      <c r="A77" s="79">
        <v>21</v>
      </c>
      <c r="B77" s="80" t="str">
        <f>IF('MAT-CM2'!B26&lt;&gt;"",'MAT-CM2'!B26,"")</f>
        <v/>
      </c>
      <c r="C77" s="68"/>
      <c r="D77" s="68"/>
      <c r="E77" s="68"/>
      <c r="F77" s="68"/>
      <c r="G77" s="148"/>
      <c r="H77" s="68"/>
      <c r="AE77" s="78"/>
    </row>
    <row r="78" spans="1:31" s="69" customFormat="1" ht="12.75" hidden="1" customHeight="1">
      <c r="A78" s="79">
        <v>22</v>
      </c>
      <c r="B78" s="80" t="str">
        <f>IF('MAT-CM2'!B27&lt;&gt;"",'MAT-CM2'!B27,"")</f>
        <v/>
      </c>
      <c r="C78" s="68"/>
      <c r="D78" s="68"/>
      <c r="E78" s="68"/>
      <c r="F78" s="68"/>
      <c r="G78" s="148"/>
      <c r="H78" s="68"/>
      <c r="AE78" s="78"/>
    </row>
    <row r="79" spans="1:31" s="69" customFormat="1" ht="12.75" hidden="1" customHeight="1">
      <c r="A79" s="79">
        <v>23</v>
      </c>
      <c r="B79" s="80" t="str">
        <f>IF('MAT-CM2'!B28&lt;&gt;"",'MAT-CM2'!B28,"")</f>
        <v/>
      </c>
      <c r="C79" s="68"/>
      <c r="D79" s="68"/>
      <c r="E79" s="68"/>
      <c r="F79" s="68"/>
      <c r="G79" s="148"/>
      <c r="H79" s="68"/>
      <c r="AE79" s="78"/>
    </row>
    <row r="80" spans="1:31" s="69" customFormat="1" ht="12.75" hidden="1" customHeight="1">
      <c r="A80" s="79">
        <v>24</v>
      </c>
      <c r="B80" s="80" t="str">
        <f>IF('MAT-CM2'!B29&lt;&gt;"",'MAT-CM2'!B29,"")</f>
        <v/>
      </c>
      <c r="C80" s="68"/>
      <c r="D80" s="68"/>
      <c r="E80" s="68"/>
      <c r="F80" s="68"/>
      <c r="G80" s="148"/>
      <c r="H80" s="68"/>
      <c r="AE80" s="78"/>
    </row>
    <row r="81" spans="1:31" s="69" customFormat="1" ht="12.75" hidden="1" customHeight="1">
      <c r="A81" s="79">
        <v>25</v>
      </c>
      <c r="B81" s="80" t="str">
        <f>IF('MAT-CM2'!B30&lt;&gt;"",'MAT-CM2'!B30,"")</f>
        <v/>
      </c>
      <c r="C81" s="68"/>
      <c r="D81" s="68"/>
      <c r="E81" s="68"/>
      <c r="F81" s="68"/>
      <c r="G81" s="148"/>
      <c r="H81" s="68"/>
      <c r="AE81" s="78"/>
    </row>
    <row r="82" spans="1:31" s="69" customFormat="1" ht="12.75" hidden="1" customHeight="1">
      <c r="A82" s="79">
        <v>26</v>
      </c>
      <c r="B82" s="80" t="str">
        <f>IF('MAT-CM2'!B31&lt;&gt;"",'MAT-CM2'!B31,"")</f>
        <v/>
      </c>
      <c r="C82" s="68"/>
      <c r="D82" s="68"/>
      <c r="E82" s="68"/>
      <c r="F82" s="68"/>
      <c r="G82" s="148"/>
      <c r="H82" s="68"/>
      <c r="AE82" s="78"/>
    </row>
    <row r="83" spans="1:31" s="69" customFormat="1" ht="12.75" hidden="1" customHeight="1">
      <c r="A83" s="79">
        <v>27</v>
      </c>
      <c r="B83" s="80" t="str">
        <f>IF('MAT-CM2'!B32&lt;&gt;"",'MAT-CM2'!B32,"")</f>
        <v/>
      </c>
      <c r="C83" s="68"/>
      <c r="D83" s="68"/>
      <c r="E83" s="68"/>
      <c r="F83" s="68"/>
      <c r="G83" s="148"/>
      <c r="H83" s="68"/>
      <c r="AE83" s="78"/>
    </row>
    <row r="84" spans="1:31" s="69" customFormat="1" ht="12.75" hidden="1" customHeight="1">
      <c r="A84" s="79">
        <v>28</v>
      </c>
      <c r="B84" s="80" t="str">
        <f>IF('MAT-CM2'!B33&lt;&gt;"",'MAT-CM2'!B33,"")</f>
        <v/>
      </c>
      <c r="C84" s="68"/>
      <c r="D84" s="68"/>
      <c r="E84" s="68"/>
      <c r="F84" s="68"/>
      <c r="G84" s="148"/>
      <c r="H84" s="68"/>
      <c r="AE84" s="78"/>
    </row>
    <row r="85" spans="1:31" s="69" customFormat="1" ht="12.75" hidden="1" customHeight="1">
      <c r="A85" s="79">
        <v>29</v>
      </c>
      <c r="B85" s="80" t="str">
        <f>IF('MAT-CM2'!B34&lt;&gt;"",'MAT-CM2'!B34,"")</f>
        <v/>
      </c>
      <c r="C85" s="68"/>
      <c r="D85" s="68"/>
      <c r="E85" s="68"/>
      <c r="F85" s="68"/>
      <c r="G85" s="148"/>
      <c r="H85" s="68"/>
      <c r="AE85" s="78"/>
    </row>
    <row r="86" spans="1:31" s="69" customFormat="1" ht="12.75" hidden="1" customHeight="1">
      <c r="A86" s="79">
        <v>30</v>
      </c>
      <c r="B86" s="80" t="str">
        <f>IF('MAT-CM2'!B35&lt;&gt;"",'MAT-CM2'!B35,"")</f>
        <v/>
      </c>
      <c r="C86" s="68"/>
      <c r="D86" s="68"/>
      <c r="E86" s="68"/>
      <c r="F86" s="68"/>
      <c r="G86" s="148"/>
      <c r="H86" s="68"/>
      <c r="AE86" s="78"/>
    </row>
    <row r="87" spans="1:31" hidden="1">
      <c r="A87" s="79">
        <v>31</v>
      </c>
      <c r="B87" s="80" t="str">
        <f>IF('MAT-CM2'!B36&lt;&gt;"",'MAT-CM2'!B36,"")</f>
        <v/>
      </c>
      <c r="F87" s="63"/>
      <c r="AE87" s="81"/>
    </row>
    <row r="88" spans="1:31" hidden="1">
      <c r="A88" s="79">
        <v>32</v>
      </c>
      <c r="B88" s="80" t="str">
        <f>IF('MAT-CM2'!B37&lt;&gt;"",'MAT-CM2'!B37,"")</f>
        <v/>
      </c>
      <c r="C88" s="72"/>
      <c r="D88" s="72"/>
      <c r="E88" s="72"/>
      <c r="F88" s="82"/>
      <c r="G88" s="150"/>
      <c r="H88" s="72"/>
    </row>
    <row r="89" spans="1:31" hidden="1">
      <c r="A89" s="79">
        <v>33</v>
      </c>
      <c r="B89" s="80" t="str">
        <f>IF('MAT-CM2'!B38&lt;&gt;"",'MAT-CM2'!B38,"")</f>
        <v/>
      </c>
      <c r="C89" s="72"/>
      <c r="D89" s="72"/>
      <c r="E89" s="72"/>
      <c r="F89" s="82"/>
      <c r="G89" s="150"/>
      <c r="H89" s="72"/>
    </row>
    <row r="90" spans="1:31" hidden="1">
      <c r="A90" s="79">
        <v>34</v>
      </c>
      <c r="B90" s="80" t="str">
        <f>IF('MAT-CM2'!B39&lt;&gt;"",'MAT-CM2'!B39,"")</f>
        <v/>
      </c>
      <c r="C90" s="72"/>
      <c r="D90" s="72"/>
      <c r="E90" s="72"/>
      <c r="F90" s="82"/>
      <c r="G90" s="150"/>
      <c r="H90" s="72"/>
    </row>
    <row r="91" spans="1:31" hidden="1">
      <c r="A91" s="79">
        <v>35</v>
      </c>
      <c r="B91" s="80" t="str">
        <f>IF('MAT-CM2'!B40&lt;&gt;"",'MAT-CM2'!B40,"")</f>
        <v/>
      </c>
      <c r="C91" s="72"/>
      <c r="D91" s="72"/>
      <c r="E91" s="72"/>
      <c r="F91" s="82"/>
      <c r="G91" s="150"/>
      <c r="H91" s="72"/>
    </row>
    <row r="92" spans="1:31">
      <c r="A92" s="72"/>
      <c r="B92" s="72"/>
      <c r="C92" s="72"/>
      <c r="D92" s="72"/>
      <c r="E92" s="72"/>
      <c r="F92" s="82"/>
      <c r="G92" s="150"/>
      <c r="H92" s="72"/>
    </row>
    <row r="93" spans="1:31">
      <c r="A93" s="72"/>
      <c r="B93" s="72"/>
      <c r="C93" s="72"/>
      <c r="D93" s="72"/>
      <c r="E93" s="72"/>
      <c r="F93" s="82"/>
      <c r="G93" s="150"/>
      <c r="H93" s="72"/>
    </row>
    <row r="94" spans="1:31">
      <c r="A94" s="72"/>
      <c r="B94" s="72"/>
      <c r="C94" s="72"/>
      <c r="D94" s="72"/>
      <c r="E94" s="72"/>
      <c r="F94" s="82"/>
      <c r="G94" s="150"/>
      <c r="H94" s="72"/>
    </row>
    <row r="95" spans="1:31">
      <c r="A95" s="72"/>
      <c r="B95" s="72"/>
      <c r="C95" s="72"/>
      <c r="D95" s="72"/>
      <c r="E95" s="72"/>
      <c r="F95" s="82"/>
      <c r="G95" s="150"/>
      <c r="H95" s="72"/>
    </row>
    <row r="96" spans="1:31">
      <c r="A96" s="72"/>
      <c r="B96" s="72"/>
      <c r="C96" s="72"/>
      <c r="D96" s="72"/>
      <c r="E96" s="72"/>
      <c r="F96" s="82"/>
      <c r="G96" s="150"/>
      <c r="H96" s="72"/>
    </row>
    <row r="97" spans="1:8">
      <c r="A97" s="72"/>
      <c r="B97" s="72"/>
      <c r="C97" s="72"/>
      <c r="D97" s="72"/>
      <c r="E97" s="72"/>
      <c r="F97" s="82"/>
      <c r="G97" s="150"/>
      <c r="H97" s="72"/>
    </row>
    <row r="98" spans="1:8">
      <c r="A98" s="72"/>
      <c r="B98" s="72"/>
      <c r="C98" s="72"/>
      <c r="D98" s="72"/>
      <c r="E98" s="72"/>
      <c r="F98" s="82"/>
      <c r="G98" s="150"/>
      <c r="H98" s="72"/>
    </row>
    <row r="99" spans="1:8">
      <c r="A99" s="72"/>
      <c r="B99" s="72"/>
      <c r="C99" s="72"/>
      <c r="D99" s="72"/>
      <c r="E99" s="72"/>
      <c r="F99" s="82"/>
      <c r="G99" s="150"/>
      <c r="H99" s="72"/>
    </row>
    <row r="100" spans="1:8">
      <c r="A100" s="72"/>
      <c r="B100" s="72"/>
      <c r="C100" s="72"/>
      <c r="D100" s="72"/>
      <c r="E100" s="72"/>
      <c r="F100" s="82"/>
      <c r="G100" s="150"/>
      <c r="H100" s="72"/>
    </row>
    <row r="101" spans="1:8">
      <c r="A101" s="72"/>
      <c r="B101" s="72"/>
      <c r="C101" s="72"/>
      <c r="D101" s="72"/>
      <c r="E101" s="72"/>
      <c r="F101" s="82"/>
      <c r="G101" s="150"/>
      <c r="H101" s="72"/>
    </row>
    <row r="102" spans="1:8">
      <c r="A102" s="72"/>
      <c r="B102" s="72"/>
      <c r="C102" s="72"/>
      <c r="D102" s="72"/>
      <c r="E102" s="72"/>
      <c r="F102" s="82"/>
      <c r="G102" s="150"/>
      <c r="H102" s="72"/>
    </row>
    <row r="103" spans="1:8">
      <c r="A103" s="72"/>
      <c r="B103" s="72"/>
      <c r="C103" s="72"/>
      <c r="D103" s="72"/>
      <c r="E103" s="72"/>
      <c r="F103" s="82"/>
      <c r="G103" s="150"/>
      <c r="H103" s="72"/>
    </row>
    <row r="104" spans="1:8">
      <c r="A104" s="72"/>
      <c r="B104" s="72"/>
      <c r="C104" s="72"/>
      <c r="D104" s="72"/>
      <c r="E104" s="72"/>
      <c r="F104" s="82"/>
      <c r="G104" s="150"/>
      <c r="H104" s="72"/>
    </row>
    <row r="105" spans="1:8">
      <c r="A105" s="72"/>
      <c r="B105" s="72"/>
      <c r="C105" s="72"/>
      <c r="D105" s="72"/>
      <c r="E105" s="72"/>
      <c r="F105" s="82"/>
      <c r="G105" s="150"/>
      <c r="H105" s="72"/>
    </row>
    <row r="106" spans="1:8">
      <c r="A106" s="72"/>
      <c r="B106" s="72"/>
      <c r="C106" s="72"/>
      <c r="D106" s="72"/>
      <c r="E106" s="72"/>
      <c r="F106" s="82"/>
      <c r="G106" s="150"/>
      <c r="H106" s="72"/>
    </row>
    <row r="107" spans="1:8">
      <c r="A107" s="72"/>
      <c r="B107" s="72"/>
      <c r="C107" s="72"/>
      <c r="D107" s="72"/>
      <c r="E107" s="72"/>
      <c r="F107" s="82"/>
      <c r="G107" s="150"/>
      <c r="H107" s="72"/>
    </row>
    <row r="108" spans="1:8">
      <c r="A108" s="72"/>
      <c r="B108" s="72"/>
      <c r="C108" s="72"/>
      <c r="D108" s="72"/>
      <c r="E108" s="72"/>
      <c r="F108" s="82"/>
      <c r="G108" s="150"/>
      <c r="H108" s="72"/>
    </row>
    <row r="109" spans="1:8">
      <c r="A109" s="72"/>
      <c r="B109" s="72"/>
      <c r="C109" s="72"/>
      <c r="D109" s="72"/>
      <c r="E109" s="72"/>
      <c r="F109" s="82"/>
      <c r="G109" s="150"/>
      <c r="H109" s="72"/>
    </row>
    <row r="110" spans="1:8">
      <c r="A110" s="72"/>
      <c r="B110" s="72"/>
      <c r="C110" s="72"/>
      <c r="D110" s="72"/>
      <c r="E110" s="72"/>
      <c r="F110" s="82"/>
      <c r="G110" s="150"/>
      <c r="H110" s="72"/>
    </row>
    <row r="111" spans="1:8">
      <c r="A111" s="72"/>
      <c r="B111" s="72"/>
      <c r="C111" s="72"/>
      <c r="D111" s="72"/>
      <c r="E111" s="72"/>
      <c r="F111" s="82"/>
      <c r="G111" s="150"/>
      <c r="H111" s="72"/>
    </row>
    <row r="112" spans="1:8">
      <c r="A112" s="72"/>
      <c r="B112" s="72"/>
      <c r="C112" s="72"/>
      <c r="D112" s="72"/>
      <c r="E112" s="72"/>
      <c r="F112" s="82"/>
      <c r="G112" s="150"/>
      <c r="H112" s="72"/>
    </row>
    <row r="113" spans="1:8">
      <c r="A113" s="72"/>
      <c r="B113" s="72"/>
      <c r="C113" s="72"/>
      <c r="D113" s="72"/>
      <c r="E113" s="72"/>
      <c r="F113" s="82"/>
      <c r="G113" s="150"/>
      <c r="H113" s="72"/>
    </row>
    <row r="114" spans="1:8">
      <c r="A114" s="72"/>
      <c r="B114" s="72"/>
      <c r="C114" s="72"/>
      <c r="D114" s="72"/>
      <c r="E114" s="72"/>
      <c r="F114" s="82"/>
      <c r="G114" s="150"/>
      <c r="H114" s="72"/>
    </row>
    <row r="115" spans="1:8">
      <c r="A115" s="72"/>
      <c r="B115" s="72"/>
      <c r="C115" s="72"/>
      <c r="D115" s="72"/>
      <c r="E115" s="72"/>
      <c r="F115" s="82"/>
      <c r="G115" s="150"/>
      <c r="H115" s="72"/>
    </row>
    <row r="116" spans="1:8">
      <c r="A116" s="72"/>
      <c r="B116" s="72"/>
      <c r="C116" s="72"/>
      <c r="D116" s="72"/>
      <c r="E116" s="72"/>
      <c r="F116" s="82"/>
      <c r="G116" s="150"/>
      <c r="H116" s="72"/>
    </row>
    <row r="117" spans="1:8">
      <c r="A117" s="72"/>
      <c r="B117" s="72"/>
      <c r="C117" s="72"/>
      <c r="D117" s="72"/>
      <c r="E117" s="72"/>
      <c r="F117" s="82"/>
      <c r="G117" s="150"/>
      <c r="H117" s="72"/>
    </row>
    <row r="118" spans="1:8">
      <c r="A118" s="72"/>
      <c r="B118" s="72"/>
      <c r="C118" s="72"/>
      <c r="D118" s="72"/>
      <c r="E118" s="72"/>
      <c r="F118" s="82"/>
      <c r="G118" s="150"/>
      <c r="H118" s="72"/>
    </row>
    <row r="119" spans="1:8">
      <c r="A119" s="72"/>
      <c r="B119" s="72"/>
      <c r="C119" s="72"/>
      <c r="D119" s="72"/>
      <c r="E119" s="72"/>
      <c r="F119" s="82"/>
      <c r="G119" s="150"/>
      <c r="H119" s="72"/>
    </row>
    <row r="120" spans="1:8">
      <c r="A120" s="72"/>
      <c r="B120" s="72"/>
      <c r="C120" s="72"/>
      <c r="D120" s="72"/>
      <c r="E120" s="72"/>
      <c r="F120" s="82"/>
      <c r="G120" s="150"/>
      <c r="H120" s="72"/>
    </row>
    <row r="121" spans="1:8">
      <c r="A121" s="72"/>
      <c r="B121" s="72"/>
      <c r="C121" s="72"/>
      <c r="D121" s="72"/>
      <c r="E121" s="72"/>
      <c r="F121" s="82"/>
      <c r="G121" s="150"/>
      <c r="H121" s="72"/>
    </row>
    <row r="122" spans="1:8">
      <c r="A122" s="72"/>
      <c r="B122" s="72"/>
      <c r="C122" s="72"/>
      <c r="D122" s="72"/>
      <c r="E122" s="72"/>
      <c r="F122" s="82"/>
      <c r="G122" s="150"/>
      <c r="H122" s="72"/>
    </row>
    <row r="123" spans="1:8">
      <c r="A123" s="72"/>
      <c r="B123" s="72"/>
      <c r="C123" s="72"/>
      <c r="D123" s="72"/>
      <c r="E123" s="72"/>
      <c r="F123" s="82"/>
      <c r="G123" s="150"/>
      <c r="H123" s="72"/>
    </row>
    <row r="124" spans="1:8">
      <c r="A124" s="72"/>
      <c r="B124" s="72"/>
      <c r="C124" s="72"/>
      <c r="D124" s="72"/>
      <c r="E124" s="72"/>
      <c r="F124" s="82"/>
      <c r="G124" s="150"/>
      <c r="H124" s="72"/>
    </row>
    <row r="125" spans="1:8">
      <c r="A125" s="72"/>
      <c r="B125" s="72"/>
      <c r="C125" s="72"/>
      <c r="D125" s="72"/>
      <c r="E125" s="72"/>
      <c r="F125" s="82"/>
      <c r="G125" s="150"/>
      <c r="H125" s="72"/>
    </row>
    <row r="126" spans="1:8">
      <c r="A126" s="72"/>
      <c r="B126" s="72"/>
      <c r="C126" s="72"/>
      <c r="D126" s="72"/>
      <c r="E126" s="72"/>
      <c r="F126" s="82"/>
      <c r="G126" s="150"/>
      <c r="H126" s="72"/>
    </row>
    <row r="127" spans="1:8">
      <c r="A127" s="72"/>
      <c r="B127" s="72"/>
      <c r="C127" s="72"/>
      <c r="D127" s="72"/>
      <c r="E127" s="72"/>
      <c r="F127" s="82"/>
      <c r="G127" s="150"/>
      <c r="H127" s="72"/>
    </row>
    <row r="128" spans="1:8">
      <c r="A128" s="72"/>
      <c r="B128" s="72"/>
      <c r="C128" s="72"/>
      <c r="D128" s="72"/>
      <c r="E128" s="72"/>
      <c r="F128" s="82"/>
      <c r="G128" s="150"/>
      <c r="H128" s="72"/>
    </row>
    <row r="129" spans="1:8">
      <c r="A129" s="72"/>
      <c r="B129" s="72"/>
      <c r="C129" s="72"/>
      <c r="D129" s="72"/>
      <c r="E129" s="72"/>
      <c r="F129" s="82"/>
      <c r="G129" s="150"/>
      <c r="H129" s="72"/>
    </row>
    <row r="130" spans="1:8">
      <c r="A130" s="72"/>
      <c r="B130" s="72"/>
      <c r="C130" s="72"/>
      <c r="D130" s="72"/>
      <c r="E130" s="72"/>
      <c r="F130" s="82"/>
      <c r="G130" s="150"/>
      <c r="H130" s="72"/>
    </row>
    <row r="131" spans="1:8">
      <c r="A131" s="72"/>
      <c r="B131" s="72"/>
      <c r="C131" s="72"/>
      <c r="D131" s="72"/>
      <c r="E131" s="72"/>
      <c r="F131" s="82"/>
      <c r="G131" s="150"/>
      <c r="H131" s="72"/>
    </row>
    <row r="132" spans="1:8">
      <c r="A132" s="72"/>
      <c r="B132" s="72"/>
      <c r="C132" s="72"/>
      <c r="D132" s="72"/>
      <c r="E132" s="72"/>
      <c r="F132" s="82"/>
      <c r="G132" s="150"/>
      <c r="H132" s="72"/>
    </row>
    <row r="133" spans="1:8">
      <c r="A133" s="72"/>
      <c r="B133" s="72"/>
      <c r="C133" s="72"/>
      <c r="D133" s="72"/>
      <c r="E133" s="72"/>
      <c r="F133" s="82"/>
      <c r="G133" s="150"/>
      <c r="H133" s="72"/>
    </row>
    <row r="134" spans="1:8">
      <c r="A134" s="72"/>
      <c r="B134" s="72"/>
      <c r="C134" s="72"/>
      <c r="D134" s="72"/>
      <c r="E134" s="72"/>
      <c r="F134" s="82"/>
      <c r="G134" s="150"/>
      <c r="H134" s="72"/>
    </row>
    <row r="135" spans="1:8">
      <c r="A135" s="72"/>
      <c r="B135" s="72"/>
      <c r="C135" s="72"/>
      <c r="D135" s="72"/>
      <c r="E135" s="72"/>
      <c r="F135" s="82"/>
      <c r="G135" s="150"/>
      <c r="H135" s="72"/>
    </row>
    <row r="136" spans="1:8">
      <c r="A136" s="72"/>
      <c r="B136" s="72"/>
      <c r="C136" s="72"/>
      <c r="D136" s="72"/>
      <c r="E136" s="72"/>
      <c r="F136" s="82"/>
      <c r="G136" s="150"/>
      <c r="H136" s="72"/>
    </row>
    <row r="137" spans="1:8">
      <c r="A137" s="72"/>
      <c r="B137" s="72"/>
      <c r="C137" s="72"/>
      <c r="D137" s="72"/>
      <c r="E137" s="72"/>
      <c r="F137" s="82"/>
      <c r="G137" s="150"/>
      <c r="H137" s="72"/>
    </row>
    <row r="138" spans="1:8">
      <c r="A138" s="72"/>
      <c r="B138" s="72"/>
      <c r="C138" s="72"/>
      <c r="D138" s="72"/>
      <c r="E138" s="72"/>
      <c r="F138" s="82"/>
      <c r="G138" s="150"/>
      <c r="H138" s="72"/>
    </row>
    <row r="139" spans="1:8">
      <c r="A139" s="72"/>
      <c r="B139" s="72"/>
      <c r="C139" s="72"/>
      <c r="D139" s="72"/>
      <c r="E139" s="72"/>
      <c r="F139" s="82"/>
      <c r="G139" s="150"/>
      <c r="H139" s="72"/>
    </row>
    <row r="140" spans="1:8">
      <c r="A140" s="72"/>
      <c r="B140" s="72"/>
      <c r="C140" s="72"/>
      <c r="D140" s="72"/>
      <c r="E140" s="72"/>
      <c r="F140" s="82"/>
      <c r="G140" s="150"/>
      <c r="H140" s="72"/>
    </row>
    <row r="141" spans="1:8">
      <c r="A141" s="72"/>
      <c r="B141" s="72"/>
      <c r="C141" s="72"/>
      <c r="D141" s="72"/>
      <c r="E141" s="72"/>
      <c r="F141" s="82"/>
      <c r="G141" s="150"/>
      <c r="H141" s="72"/>
    </row>
    <row r="142" spans="1:8">
      <c r="A142" s="72"/>
      <c r="B142" s="72"/>
      <c r="C142" s="72"/>
      <c r="D142" s="72"/>
      <c r="E142" s="72"/>
      <c r="F142" s="82"/>
      <c r="G142" s="150"/>
      <c r="H142" s="72"/>
    </row>
    <row r="143" spans="1:8">
      <c r="A143" s="72"/>
      <c r="B143" s="72"/>
      <c r="C143" s="72"/>
      <c r="D143" s="72"/>
      <c r="E143" s="72"/>
      <c r="F143" s="82"/>
      <c r="G143" s="150"/>
      <c r="H143" s="72"/>
    </row>
    <row r="144" spans="1:8">
      <c r="A144" s="72"/>
      <c r="B144" s="72"/>
      <c r="C144" s="72"/>
      <c r="D144" s="72"/>
      <c r="E144" s="72"/>
      <c r="F144" s="82"/>
      <c r="G144" s="150"/>
      <c r="H144" s="72"/>
    </row>
    <row r="145" spans="1:8">
      <c r="A145" s="72"/>
      <c r="B145" s="72"/>
      <c r="C145" s="72"/>
      <c r="D145" s="72"/>
      <c r="E145" s="72"/>
      <c r="F145" s="82"/>
      <c r="G145" s="150"/>
      <c r="H145" s="72"/>
    </row>
    <row r="146" spans="1:8">
      <c r="A146" s="72"/>
      <c r="B146" s="72"/>
      <c r="C146" s="72"/>
      <c r="D146" s="72"/>
      <c r="E146" s="72"/>
      <c r="F146" s="82"/>
      <c r="G146" s="150"/>
      <c r="H146" s="72"/>
    </row>
    <row r="147" spans="1:8">
      <c r="A147" s="72"/>
      <c r="B147" s="72"/>
      <c r="C147" s="72"/>
      <c r="D147" s="72"/>
      <c r="E147" s="72"/>
      <c r="F147" s="82"/>
      <c r="G147" s="150"/>
      <c r="H147" s="72"/>
    </row>
    <row r="148" spans="1:8">
      <c r="A148" s="72"/>
      <c r="B148" s="72"/>
      <c r="C148" s="72"/>
      <c r="D148" s="72"/>
      <c r="E148" s="72"/>
      <c r="F148" s="82"/>
      <c r="G148" s="150"/>
      <c r="H148" s="72"/>
    </row>
    <row r="149" spans="1:8">
      <c r="A149" s="72"/>
      <c r="B149" s="72"/>
      <c r="C149" s="72"/>
      <c r="D149" s="72"/>
      <c r="E149" s="72"/>
      <c r="F149" s="82"/>
      <c r="G149" s="150"/>
      <c r="H149" s="72"/>
    </row>
    <row r="150" spans="1:8">
      <c r="A150" s="72"/>
      <c r="B150" s="72"/>
      <c r="C150" s="72"/>
      <c r="D150" s="72"/>
      <c r="E150" s="72"/>
      <c r="F150" s="82"/>
      <c r="G150" s="150"/>
      <c r="H150" s="72"/>
    </row>
    <row r="151" spans="1:8">
      <c r="A151" s="72"/>
      <c r="B151" s="72"/>
      <c r="C151" s="72"/>
      <c r="D151" s="72"/>
      <c r="E151" s="72"/>
      <c r="F151" s="82"/>
      <c r="G151" s="150"/>
      <c r="H151" s="72"/>
    </row>
    <row r="152" spans="1:8">
      <c r="A152" s="72"/>
      <c r="B152" s="72"/>
      <c r="C152" s="72"/>
      <c r="D152" s="72"/>
      <c r="E152" s="72"/>
      <c r="F152" s="82"/>
      <c r="G152" s="150"/>
      <c r="H152" s="72"/>
    </row>
    <row r="153" spans="1:8">
      <c r="A153" s="72"/>
      <c r="B153" s="72"/>
      <c r="C153" s="72"/>
      <c r="D153" s="72"/>
      <c r="E153" s="72"/>
      <c r="F153" s="82"/>
      <c r="G153" s="150"/>
      <c r="H153" s="72"/>
    </row>
    <row r="154" spans="1:8">
      <c r="A154" s="72"/>
      <c r="B154" s="72"/>
      <c r="C154" s="72"/>
      <c r="D154" s="72"/>
      <c r="E154" s="72"/>
      <c r="F154" s="82"/>
      <c r="G154" s="150"/>
      <c r="H154" s="72"/>
    </row>
    <row r="155" spans="1:8">
      <c r="A155" s="72"/>
      <c r="B155" s="72"/>
      <c r="C155" s="72"/>
      <c r="D155" s="72"/>
      <c r="E155" s="72"/>
      <c r="F155" s="82"/>
      <c r="G155" s="150"/>
      <c r="H155" s="72"/>
    </row>
    <row r="156" spans="1:8">
      <c r="A156" s="72"/>
      <c r="B156" s="72"/>
      <c r="C156" s="72"/>
      <c r="D156" s="72"/>
      <c r="E156" s="72"/>
      <c r="F156" s="82"/>
      <c r="G156" s="150"/>
      <c r="H156" s="72"/>
    </row>
    <row r="157" spans="1:8">
      <c r="A157" s="72"/>
      <c r="B157" s="72"/>
      <c r="C157" s="72"/>
      <c r="D157" s="72"/>
      <c r="E157" s="72"/>
      <c r="F157" s="82"/>
      <c r="G157" s="150"/>
      <c r="H157" s="72"/>
    </row>
    <row r="158" spans="1:8">
      <c r="A158" s="72"/>
      <c r="B158" s="72"/>
      <c r="C158" s="72"/>
      <c r="D158" s="72"/>
      <c r="E158" s="72"/>
      <c r="F158" s="82"/>
      <c r="G158" s="150"/>
      <c r="H158" s="72"/>
    </row>
    <row r="159" spans="1:8">
      <c r="A159" s="72"/>
      <c r="B159" s="72"/>
      <c r="C159" s="72"/>
      <c r="D159" s="72"/>
      <c r="E159" s="72"/>
      <c r="F159" s="82"/>
      <c r="G159" s="150"/>
      <c r="H159" s="72"/>
    </row>
    <row r="160" spans="1:8">
      <c r="A160" s="72"/>
      <c r="B160" s="72"/>
      <c r="C160" s="72"/>
      <c r="D160" s="72"/>
      <c r="E160" s="72"/>
      <c r="F160" s="82"/>
      <c r="G160" s="150"/>
      <c r="H160" s="72"/>
    </row>
    <row r="161" spans="1:8">
      <c r="A161" s="72"/>
      <c r="B161" s="72"/>
      <c r="C161" s="72"/>
      <c r="D161" s="72"/>
      <c r="E161" s="72"/>
      <c r="F161" s="82"/>
      <c r="G161" s="150"/>
      <c r="H161" s="72"/>
    </row>
    <row r="162" spans="1:8">
      <c r="A162" s="72"/>
      <c r="B162" s="72"/>
      <c r="C162" s="72"/>
      <c r="D162" s="72"/>
      <c r="E162" s="72"/>
      <c r="F162" s="82"/>
      <c r="G162" s="150"/>
      <c r="H162" s="72"/>
    </row>
    <row r="163" spans="1:8">
      <c r="A163" s="72"/>
      <c r="B163" s="72"/>
      <c r="C163" s="72"/>
      <c r="D163" s="72"/>
      <c r="E163" s="72"/>
      <c r="F163" s="82"/>
      <c r="G163" s="150"/>
      <c r="H163" s="72"/>
    </row>
    <row r="164" spans="1:8">
      <c r="A164" s="72"/>
      <c r="B164" s="72"/>
      <c r="C164" s="72"/>
      <c r="D164" s="72"/>
      <c r="E164" s="72"/>
      <c r="F164" s="82"/>
      <c r="G164" s="150"/>
      <c r="H164" s="72"/>
    </row>
    <row r="165" spans="1:8">
      <c r="A165" s="72"/>
      <c r="B165" s="72"/>
      <c r="C165" s="72"/>
      <c r="D165" s="72"/>
      <c r="E165" s="72"/>
      <c r="F165" s="82"/>
      <c r="G165" s="150"/>
      <c r="H165" s="72"/>
    </row>
    <row r="166" spans="1:8">
      <c r="A166" s="72"/>
      <c r="B166" s="72"/>
      <c r="C166" s="72"/>
      <c r="D166" s="72"/>
      <c r="E166" s="72"/>
      <c r="F166" s="82"/>
      <c r="G166" s="150"/>
      <c r="H166" s="72"/>
    </row>
    <row r="167" spans="1:8">
      <c r="A167" s="72"/>
      <c r="B167" s="72"/>
      <c r="C167" s="72"/>
      <c r="D167" s="72"/>
      <c r="E167" s="72"/>
      <c r="F167" s="82"/>
      <c r="G167" s="150"/>
      <c r="H167" s="72"/>
    </row>
    <row r="168" spans="1:8">
      <c r="A168" s="72"/>
      <c r="B168" s="72"/>
      <c r="C168" s="72"/>
      <c r="D168" s="72"/>
      <c r="E168" s="72"/>
      <c r="F168" s="82"/>
      <c r="G168" s="150"/>
      <c r="H168" s="72"/>
    </row>
    <row r="169" spans="1:8">
      <c r="A169" s="72"/>
      <c r="B169" s="72"/>
      <c r="C169" s="72"/>
      <c r="D169" s="72"/>
      <c r="E169" s="72"/>
      <c r="F169" s="82"/>
      <c r="G169" s="150"/>
      <c r="H169" s="72"/>
    </row>
    <row r="170" spans="1:8">
      <c r="A170" s="72"/>
      <c r="B170" s="72"/>
      <c r="C170" s="72"/>
      <c r="D170" s="72"/>
      <c r="E170" s="72"/>
      <c r="F170" s="82"/>
      <c r="G170" s="150"/>
      <c r="H170" s="72"/>
    </row>
    <row r="171" spans="1:8">
      <c r="A171" s="72"/>
      <c r="B171" s="72"/>
      <c r="C171" s="72"/>
      <c r="D171" s="72"/>
      <c r="E171" s="72"/>
      <c r="F171" s="82"/>
      <c r="G171" s="150"/>
      <c r="H171" s="72"/>
    </row>
    <row r="172" spans="1:8">
      <c r="A172" s="72"/>
      <c r="B172" s="72"/>
      <c r="C172" s="72"/>
      <c r="D172" s="72"/>
      <c r="E172" s="72"/>
      <c r="F172" s="82"/>
      <c r="G172" s="150"/>
      <c r="H172" s="72"/>
    </row>
    <row r="173" spans="1:8">
      <c r="A173" s="72"/>
      <c r="B173" s="72"/>
      <c r="C173" s="72"/>
      <c r="D173" s="72"/>
      <c r="E173" s="72"/>
      <c r="F173" s="82"/>
      <c r="G173" s="150"/>
      <c r="H173" s="72"/>
    </row>
    <row r="174" spans="1:8">
      <c r="A174" s="72"/>
      <c r="B174" s="72"/>
      <c r="C174" s="72"/>
      <c r="D174" s="72"/>
      <c r="E174" s="72"/>
      <c r="F174" s="82"/>
      <c r="G174" s="150"/>
      <c r="H174" s="72"/>
    </row>
    <row r="175" spans="1:8">
      <c r="A175" s="72"/>
      <c r="B175" s="72"/>
      <c r="C175" s="72"/>
      <c r="D175" s="72"/>
      <c r="E175" s="72"/>
      <c r="F175" s="82"/>
      <c r="G175" s="150"/>
      <c r="H175" s="72"/>
    </row>
    <row r="176" spans="1:8">
      <c r="A176" s="72"/>
      <c r="B176" s="72"/>
      <c r="C176" s="72"/>
      <c r="D176" s="72"/>
      <c r="E176" s="72"/>
      <c r="F176" s="82"/>
      <c r="G176" s="150"/>
      <c r="H176" s="72"/>
    </row>
    <row r="177" spans="1:8">
      <c r="A177" s="72"/>
      <c r="B177" s="72"/>
      <c r="C177" s="72"/>
      <c r="D177" s="72"/>
      <c r="E177" s="72"/>
      <c r="F177" s="82"/>
      <c r="G177" s="150"/>
      <c r="H177" s="72"/>
    </row>
    <row r="178" spans="1:8">
      <c r="A178" s="72"/>
      <c r="B178" s="72"/>
      <c r="C178" s="72"/>
      <c r="D178" s="72"/>
      <c r="E178" s="72"/>
      <c r="F178" s="82"/>
      <c r="G178" s="150"/>
      <c r="H178" s="72"/>
    </row>
    <row r="179" spans="1:8">
      <c r="A179" s="72"/>
      <c r="B179" s="72"/>
      <c r="C179" s="72"/>
      <c r="D179" s="72"/>
      <c r="E179" s="72"/>
      <c r="F179" s="82"/>
      <c r="G179" s="150"/>
      <c r="H179" s="72"/>
    </row>
    <row r="180" spans="1:8">
      <c r="A180" s="72"/>
      <c r="B180" s="72"/>
      <c r="C180" s="72"/>
      <c r="D180" s="72"/>
      <c r="E180" s="72"/>
      <c r="F180" s="82"/>
      <c r="G180" s="150"/>
      <c r="H180" s="72"/>
    </row>
    <row r="181" spans="1:8">
      <c r="A181" s="72"/>
      <c r="B181" s="72"/>
      <c r="C181" s="72"/>
      <c r="D181" s="72"/>
      <c r="E181" s="72"/>
      <c r="F181" s="82"/>
      <c r="G181" s="150"/>
      <c r="H181" s="72"/>
    </row>
    <row r="182" spans="1:8">
      <c r="A182" s="72"/>
      <c r="B182" s="72"/>
      <c r="C182" s="72"/>
      <c r="D182" s="72"/>
      <c r="E182" s="72"/>
      <c r="F182" s="82"/>
      <c r="G182" s="150"/>
      <c r="H182" s="72"/>
    </row>
    <row r="183" spans="1:8">
      <c r="A183" s="72"/>
      <c r="B183" s="72"/>
      <c r="C183" s="72"/>
      <c r="D183" s="72"/>
      <c r="E183" s="72"/>
      <c r="F183" s="82"/>
      <c r="G183" s="150"/>
      <c r="H183" s="72"/>
    </row>
    <row r="184" spans="1:8">
      <c r="A184" s="72"/>
      <c r="B184" s="72"/>
      <c r="C184" s="72"/>
      <c r="D184" s="72"/>
      <c r="E184" s="72"/>
      <c r="F184" s="82"/>
      <c r="G184" s="150"/>
      <c r="H184" s="72"/>
    </row>
    <row r="185" spans="1:8">
      <c r="A185" s="72"/>
      <c r="B185" s="72"/>
      <c r="C185" s="72"/>
      <c r="D185" s="72"/>
      <c r="E185" s="72"/>
      <c r="F185" s="82"/>
      <c r="G185" s="150"/>
      <c r="H185" s="72"/>
    </row>
    <row r="186" spans="1:8">
      <c r="A186" s="72"/>
      <c r="B186" s="72"/>
      <c r="C186" s="72"/>
      <c r="D186" s="72"/>
      <c r="E186" s="72"/>
      <c r="F186" s="82"/>
      <c r="G186" s="150"/>
      <c r="H186" s="72"/>
    </row>
    <row r="187" spans="1:8">
      <c r="A187" s="72"/>
      <c r="B187" s="72"/>
      <c r="C187" s="72"/>
      <c r="D187" s="72"/>
      <c r="E187" s="72"/>
      <c r="F187" s="82"/>
      <c r="G187" s="150"/>
      <c r="H187" s="72"/>
    </row>
    <row r="188" spans="1:8">
      <c r="A188" s="72"/>
      <c r="B188" s="72"/>
      <c r="C188" s="72"/>
      <c r="D188" s="72"/>
      <c r="E188" s="72"/>
      <c r="F188" s="82"/>
      <c r="G188" s="150"/>
      <c r="H188" s="72"/>
    </row>
    <row r="189" spans="1:8">
      <c r="A189" s="72"/>
      <c r="B189" s="72"/>
      <c r="C189" s="72"/>
      <c r="D189" s="72"/>
      <c r="E189" s="72"/>
      <c r="F189" s="82"/>
      <c r="G189" s="150"/>
      <c r="H189" s="72"/>
    </row>
    <row r="190" spans="1:8">
      <c r="A190" s="72"/>
      <c r="B190" s="72"/>
      <c r="C190" s="72"/>
      <c r="D190" s="72"/>
      <c r="E190" s="72"/>
      <c r="F190" s="82"/>
      <c r="G190" s="150"/>
      <c r="H190" s="72"/>
    </row>
    <row r="191" spans="1:8">
      <c r="A191" s="72"/>
      <c r="B191" s="72"/>
      <c r="C191" s="72"/>
      <c r="D191" s="72"/>
      <c r="E191" s="72"/>
      <c r="F191" s="82"/>
      <c r="G191" s="150"/>
      <c r="H191" s="72"/>
    </row>
    <row r="192" spans="1:8">
      <c r="A192" s="72"/>
      <c r="B192" s="72"/>
      <c r="C192" s="72"/>
      <c r="D192" s="72"/>
      <c r="E192" s="72"/>
      <c r="F192" s="82"/>
      <c r="G192" s="150"/>
      <c r="H192" s="72"/>
    </row>
    <row r="193" spans="1:8">
      <c r="A193" s="72"/>
      <c r="B193" s="72"/>
      <c r="C193" s="72"/>
      <c r="D193" s="72"/>
      <c r="E193" s="72"/>
      <c r="F193" s="82"/>
      <c r="G193" s="150"/>
      <c r="H193" s="72"/>
    </row>
    <row r="194" spans="1:8">
      <c r="A194" s="72"/>
      <c r="B194" s="72"/>
      <c r="C194" s="72"/>
      <c r="D194" s="72"/>
      <c r="E194" s="72"/>
      <c r="F194" s="82"/>
      <c r="G194" s="150"/>
      <c r="H194" s="72"/>
    </row>
    <row r="195" spans="1:8">
      <c r="A195" s="72"/>
      <c r="B195" s="72"/>
      <c r="C195" s="72"/>
      <c r="D195" s="72"/>
      <c r="E195" s="72"/>
      <c r="F195" s="82"/>
      <c r="G195" s="150"/>
      <c r="H195" s="72"/>
    </row>
    <row r="196" spans="1:8">
      <c r="A196" s="72"/>
      <c r="B196" s="72"/>
      <c r="C196" s="72"/>
      <c r="D196" s="72"/>
      <c r="E196" s="72"/>
      <c r="F196" s="82"/>
      <c r="G196" s="150"/>
      <c r="H196" s="72"/>
    </row>
    <row r="197" spans="1:8">
      <c r="A197" s="72"/>
      <c r="B197" s="72"/>
      <c r="C197" s="72"/>
      <c r="D197" s="72"/>
      <c r="E197" s="72"/>
      <c r="F197" s="82"/>
      <c r="G197" s="150"/>
      <c r="H197" s="72"/>
    </row>
    <row r="198" spans="1:8">
      <c r="A198" s="72"/>
      <c r="B198" s="72"/>
      <c r="C198" s="72"/>
      <c r="D198" s="72"/>
      <c r="E198" s="72"/>
      <c r="F198" s="82"/>
      <c r="G198" s="150"/>
      <c r="H198" s="72"/>
    </row>
    <row r="199" spans="1:8">
      <c r="A199" s="72"/>
      <c r="B199" s="72"/>
      <c r="C199" s="72"/>
      <c r="D199" s="72"/>
      <c r="E199" s="72"/>
      <c r="F199" s="82"/>
      <c r="G199" s="150"/>
      <c r="H199" s="72"/>
    </row>
    <row r="200" spans="1:8">
      <c r="A200" s="72"/>
      <c r="B200" s="72"/>
      <c r="C200" s="72"/>
      <c r="D200" s="72"/>
      <c r="E200" s="72"/>
      <c r="F200" s="82"/>
      <c r="G200" s="150"/>
      <c r="H200" s="72"/>
    </row>
    <row r="201" spans="1:8">
      <c r="A201" s="72"/>
      <c r="B201" s="72"/>
      <c r="C201" s="72"/>
      <c r="D201" s="72"/>
      <c r="E201" s="72"/>
      <c r="F201" s="82"/>
      <c r="G201" s="150"/>
      <c r="H201" s="72"/>
    </row>
    <row r="202" spans="1:8">
      <c r="A202" s="72"/>
      <c r="B202" s="72"/>
      <c r="C202" s="72"/>
      <c r="D202" s="72"/>
      <c r="E202" s="72"/>
      <c r="F202" s="82"/>
      <c r="G202" s="150"/>
      <c r="H202" s="72"/>
    </row>
    <row r="203" spans="1:8">
      <c r="A203" s="72"/>
      <c r="B203" s="72"/>
      <c r="C203" s="72"/>
      <c r="D203" s="72"/>
      <c r="E203" s="72"/>
      <c r="F203" s="82"/>
      <c r="G203" s="150"/>
      <c r="H203" s="72"/>
    </row>
    <row r="204" spans="1:8">
      <c r="A204" s="72"/>
      <c r="B204" s="72"/>
      <c r="C204" s="72"/>
      <c r="D204" s="72"/>
      <c r="E204" s="72"/>
      <c r="F204" s="82"/>
      <c r="G204" s="150"/>
      <c r="H204" s="72"/>
    </row>
    <row r="205" spans="1:8">
      <c r="A205" s="72"/>
      <c r="B205" s="72"/>
      <c r="C205" s="72"/>
      <c r="D205" s="72"/>
      <c r="E205" s="72"/>
      <c r="F205" s="82"/>
      <c r="G205" s="150"/>
      <c r="H205" s="72"/>
    </row>
    <row r="206" spans="1:8">
      <c r="A206" s="72"/>
      <c r="B206" s="72"/>
      <c r="C206" s="72"/>
      <c r="D206" s="72"/>
      <c r="E206" s="72"/>
      <c r="F206" s="82"/>
      <c r="G206" s="150"/>
      <c r="H206" s="72"/>
    </row>
    <row r="207" spans="1:8">
      <c r="A207" s="72"/>
      <c r="B207" s="72"/>
      <c r="C207" s="72"/>
      <c r="D207" s="72"/>
      <c r="E207" s="72"/>
      <c r="F207" s="82"/>
      <c r="G207" s="150"/>
      <c r="H207" s="72"/>
    </row>
    <row r="208" spans="1:8">
      <c r="A208" s="72"/>
      <c r="B208" s="72"/>
      <c r="C208" s="72"/>
      <c r="D208" s="72"/>
      <c r="E208" s="72"/>
      <c r="F208" s="82"/>
      <c r="G208" s="150"/>
      <c r="H208" s="72"/>
    </row>
    <row r="209" spans="1:8">
      <c r="A209" s="72"/>
      <c r="B209" s="72"/>
      <c r="C209" s="72"/>
      <c r="D209" s="72"/>
      <c r="E209" s="72"/>
      <c r="F209" s="82"/>
      <c r="G209" s="150"/>
      <c r="H209" s="72"/>
    </row>
    <row r="210" spans="1:8">
      <c r="A210" s="72"/>
      <c r="B210" s="72"/>
      <c r="C210" s="72"/>
      <c r="D210" s="72"/>
      <c r="E210" s="72"/>
      <c r="F210" s="82"/>
      <c r="G210" s="150"/>
      <c r="H210" s="72"/>
    </row>
    <row r="211" spans="1:8">
      <c r="A211" s="72"/>
      <c r="B211" s="72"/>
      <c r="C211" s="72"/>
      <c r="D211" s="72"/>
      <c r="E211" s="72"/>
      <c r="F211" s="82"/>
      <c r="G211" s="150"/>
      <c r="H211" s="72"/>
    </row>
    <row r="212" spans="1:8">
      <c r="A212" s="72"/>
      <c r="B212" s="72"/>
      <c r="C212" s="72"/>
      <c r="D212" s="72"/>
      <c r="E212" s="72"/>
      <c r="F212" s="82"/>
      <c r="G212" s="150"/>
      <c r="H212" s="72"/>
    </row>
    <row r="213" spans="1:8">
      <c r="A213" s="72"/>
      <c r="B213" s="72"/>
      <c r="C213" s="72"/>
      <c r="D213" s="72"/>
      <c r="E213" s="72"/>
      <c r="F213" s="82"/>
      <c r="G213" s="150"/>
      <c r="H213" s="72"/>
    </row>
    <row r="214" spans="1:8">
      <c r="A214" s="72"/>
      <c r="B214" s="72"/>
      <c r="C214" s="72"/>
      <c r="D214" s="72"/>
      <c r="E214" s="72"/>
      <c r="F214" s="82"/>
      <c r="G214" s="150"/>
      <c r="H214" s="72"/>
    </row>
    <row r="215" spans="1:8">
      <c r="A215" s="72"/>
      <c r="B215" s="72"/>
      <c r="C215" s="72"/>
      <c r="D215" s="72"/>
      <c r="E215" s="72"/>
      <c r="F215" s="82"/>
      <c r="G215" s="150"/>
      <c r="H215" s="72"/>
    </row>
    <row r="216" spans="1:8">
      <c r="A216" s="72"/>
      <c r="B216" s="72"/>
      <c r="C216" s="72"/>
      <c r="D216" s="72"/>
      <c r="E216" s="72"/>
      <c r="F216" s="82"/>
      <c r="G216" s="150"/>
      <c r="H216" s="72"/>
    </row>
    <row r="217" spans="1:8">
      <c r="A217" s="72"/>
      <c r="B217" s="72"/>
      <c r="C217" s="72"/>
      <c r="D217" s="72"/>
      <c r="E217" s="72"/>
      <c r="F217" s="82"/>
      <c r="G217" s="150"/>
      <c r="H217" s="72"/>
    </row>
    <row r="218" spans="1:8">
      <c r="A218" s="72"/>
      <c r="B218" s="72"/>
      <c r="C218" s="72"/>
      <c r="D218" s="72"/>
      <c r="E218" s="72"/>
      <c r="F218" s="82"/>
      <c r="G218" s="150"/>
      <c r="H218" s="72"/>
    </row>
    <row r="219" spans="1:8">
      <c r="A219" s="72"/>
      <c r="B219" s="72"/>
      <c r="C219" s="72"/>
      <c r="D219" s="72"/>
      <c r="E219" s="72"/>
      <c r="F219" s="82"/>
      <c r="G219" s="150"/>
      <c r="H219" s="72"/>
    </row>
  </sheetData>
  <mergeCells count="53">
    <mergeCell ref="C42:C46"/>
    <mergeCell ref="D42:D46"/>
    <mergeCell ref="A22:A32"/>
    <mergeCell ref="B32:C32"/>
    <mergeCell ref="D32:E32"/>
    <mergeCell ref="A37:A44"/>
    <mergeCell ref="B22:B31"/>
    <mergeCell ref="D22:D26"/>
    <mergeCell ref="C37:C41"/>
    <mergeCell ref="B37:B46"/>
    <mergeCell ref="B35:H35"/>
    <mergeCell ref="D36:F36"/>
    <mergeCell ref="D30:D31"/>
    <mergeCell ref="C22:C26"/>
    <mergeCell ref="C30:C31"/>
    <mergeCell ref="C15:C18"/>
    <mergeCell ref="C19:C20"/>
    <mergeCell ref="D13:D14"/>
    <mergeCell ref="E19:E20"/>
    <mergeCell ref="D37:D41"/>
    <mergeCell ref="B54:C54"/>
    <mergeCell ref="D54:E54"/>
    <mergeCell ref="B47:C47"/>
    <mergeCell ref="D47:E47"/>
    <mergeCell ref="B53:C53"/>
    <mergeCell ref="D48:D49"/>
    <mergeCell ref="C50:C52"/>
    <mergeCell ref="D50:D52"/>
    <mergeCell ref="D53:E53"/>
    <mergeCell ref="C48:C49"/>
    <mergeCell ref="B48:B52"/>
    <mergeCell ref="E50:E51"/>
    <mergeCell ref="A1:H1"/>
    <mergeCell ref="B2:C2"/>
    <mergeCell ref="D2:H2"/>
    <mergeCell ref="B3:C3"/>
    <mergeCell ref="D3:H3"/>
    <mergeCell ref="A6:A15"/>
    <mergeCell ref="D9:D11"/>
    <mergeCell ref="C27:C29"/>
    <mergeCell ref="D15:D18"/>
    <mergeCell ref="B4:C4"/>
    <mergeCell ref="D4:F4"/>
    <mergeCell ref="D27:D29"/>
    <mergeCell ref="B5:C5"/>
    <mergeCell ref="B21:C21"/>
    <mergeCell ref="D21:E21"/>
    <mergeCell ref="C6:C8"/>
    <mergeCell ref="D6:D8"/>
    <mergeCell ref="C12:C14"/>
    <mergeCell ref="D19:D20"/>
    <mergeCell ref="B6:B20"/>
    <mergeCell ref="C9:C11"/>
  </mergeCells>
  <phoneticPr fontId="2" type="noConversion"/>
  <conditionalFormatting sqref="H47 H21 H32:H36">
    <cfRule type="cellIs" dxfId="4" priority="15" stopIfTrue="1" operator="equal">
      <formula>"Acquis"</formula>
    </cfRule>
    <cfRule type="cellIs" dxfId="3" priority="16" stopIfTrue="1" operator="equal">
      <formula>"En cours"</formula>
    </cfRule>
  </conditionalFormatting>
  <conditionalFormatting sqref="H6:H20 H22:H52">
    <cfRule type="cellIs" dxfId="2" priority="20" stopIfTrue="1" operator="equal">
      <formula>"Acquis"</formula>
    </cfRule>
    <cfRule type="cellIs" dxfId="1" priority="21" stopIfTrue="1" operator="equal">
      <formula>"En cours"</formula>
    </cfRule>
    <cfRule type="cellIs" dxfId="0" priority="22" stopIfTrue="1" operator="equal">
      <formula>"Absent"</formula>
    </cfRule>
  </conditionalFormatting>
  <dataValidations count="1">
    <dataValidation type="list" errorStyle="warning" allowBlank="1" showErrorMessage="1" errorTitle="Attention" error="Ce nom ne fait pas partie de la liste" sqref="D4">
      <formula1>$B$57:$B$91</formula1>
      <formula2>0</formula2>
    </dataValidation>
  </dataValidations>
  <pageMargins left="0.35416666666666669" right="0.35416666666666669" top="0.35416666666666669" bottom="0.39374999999999999" header="0.51180555555555562" footer="0.51180555555555562"/>
  <pageSetup paperSize="9" firstPageNumber="0"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dimension ref="A2:M4"/>
  <sheetViews>
    <sheetView workbookViewId="0"/>
  </sheetViews>
  <sheetFormatPr baseColWidth="10" defaultRowHeight="12.75"/>
  <cols>
    <col min="1" max="1" width="16.5703125" customWidth="1"/>
    <col min="11" max="11" width="11.42578125" customWidth="1"/>
    <col min="12" max="12" width="7.28515625" customWidth="1"/>
    <col min="13" max="13" width="4.7109375" customWidth="1"/>
  </cols>
  <sheetData>
    <row r="2" spans="1:13">
      <c r="A2" s="194" t="s">
        <v>199</v>
      </c>
      <c r="B2" s="195" t="s">
        <v>200</v>
      </c>
      <c r="C2" s="195" t="s">
        <v>201</v>
      </c>
      <c r="D2" s="195" t="s">
        <v>202</v>
      </c>
      <c r="E2" s="195" t="s">
        <v>203</v>
      </c>
      <c r="F2" s="195" t="s">
        <v>204</v>
      </c>
      <c r="G2" s="195" t="s">
        <v>205</v>
      </c>
      <c r="H2" s="195" t="s">
        <v>206</v>
      </c>
      <c r="I2" s="195" t="s">
        <v>207</v>
      </c>
      <c r="J2" s="195" t="s">
        <v>208</v>
      </c>
      <c r="K2" s="195" t="s">
        <v>209</v>
      </c>
      <c r="L2" s="196" t="s">
        <v>210</v>
      </c>
      <c r="M2" s="196" t="s">
        <v>211</v>
      </c>
    </row>
    <row r="3" spans="1:13">
      <c r="A3" s="197" t="s">
        <v>212</v>
      </c>
      <c r="B3" s="195">
        <f>COUNTIF('MAT-CM2'!AT6:AT40,"&lt;10%")</f>
        <v>0</v>
      </c>
      <c r="C3" s="195">
        <f>COUNTIFS('MAT-CM2'!$AT$6:$AT$40,"&gt;=10%",'MAT-CM2'!$AT$6:$AT$40,"&lt;20%")</f>
        <v>0</v>
      </c>
      <c r="D3" s="195">
        <f>COUNTIFS('MAT-CM2'!$AT$6:$AT$40,"&gt;=20%",'MAT-CM2'!$AT$6:$AT$40,"&lt;30%")</f>
        <v>0</v>
      </c>
      <c r="E3" s="195">
        <f>COUNTIFS('MAT-CM2'!$AT$6:$AT$40,"&gt;=30%",'MAT-CM2'!$AT$6:$AT$40,"&lt;40%")</f>
        <v>0</v>
      </c>
      <c r="F3" s="195">
        <f>COUNTIFS('MAT-CM2'!$AT$6:$AT$40,"&gt;=40%",'MAT-CM2'!$AT$6:$AT$40,"&lt;50%")</f>
        <v>0</v>
      </c>
      <c r="G3" s="195">
        <f>COUNTIFS('MAT-CM2'!$AT$6:$AT$40,"&gt;=50%",'MAT-CM2'!$AT$6:$AT$40,"&lt;60%")</f>
        <v>0</v>
      </c>
      <c r="H3" s="195">
        <f>COUNTIFS('MAT-CM2'!$AT$6:$AT$40,"&gt;=60%",'MAT-CM2'!$AT$6:$AT$40,"&lt;70%")</f>
        <v>0</v>
      </c>
      <c r="I3" s="195">
        <f>COUNTIFS('MAT-CM2'!$AT$6:$AT$40,"&gt;=70%",'MAT-CM2'!$AT$6:$AT$40,"&lt;80%")</f>
        <v>0</v>
      </c>
      <c r="J3" s="195">
        <f>COUNTIFS('MAT-CM2'!$AT$6:$AT$40,"&gt;=80%",'MAT-CM2'!$AT$6:$AT$40,"&lt;90%")</f>
        <v>0</v>
      </c>
      <c r="K3" s="195">
        <f>COUNTIF('MAT-CM2'!$AT$6:$AT$40,"&gt;=90%")</f>
        <v>0</v>
      </c>
      <c r="L3" s="196">
        <f>SUM(B3:K3)</f>
        <v>0</v>
      </c>
      <c r="M3" s="198">
        <f>'MAT-CM2'!B41-L3</f>
        <v>0</v>
      </c>
    </row>
    <row r="4" spans="1:13">
      <c r="L4" s="199"/>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6</vt:i4>
      </vt:variant>
      <vt:variant>
        <vt:lpstr>Plages nommées</vt:lpstr>
      </vt:variant>
      <vt:variant>
        <vt:i4>1</vt:i4>
      </vt:variant>
    </vt:vector>
  </HeadingPairs>
  <TitlesOfParts>
    <vt:vector size="7" baseType="lpstr">
      <vt:lpstr>Introduction</vt:lpstr>
      <vt:lpstr>MAT-CM2</vt:lpstr>
      <vt:lpstr>Profil classe</vt:lpstr>
      <vt:lpstr>Profil élève</vt:lpstr>
      <vt:lpstr>Bilan élève MAT CM2</vt:lpstr>
      <vt:lpstr>Graphique</vt:lpstr>
      <vt:lpstr>codes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Tiri</dc:creator>
  <cp:lastModifiedBy>tiri</cp:lastModifiedBy>
  <cp:lastPrinted>2014-09-12T17:48:34Z</cp:lastPrinted>
  <dcterms:created xsi:type="dcterms:W3CDTF">2008-12-09T08:58:18Z</dcterms:created>
  <dcterms:modified xsi:type="dcterms:W3CDTF">2015-03-23T07:39:46Z</dcterms:modified>
</cp:coreProperties>
</file>