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600" windowHeight="8190" tabRatio="648"/>
  </bookViews>
  <sheets>
    <sheet name="Introduction" sheetId="1" r:id="rId1"/>
    <sheet name="FRA-CM2" sheetId="2" r:id="rId2"/>
    <sheet name="Profil classe" sheetId="4" r:id="rId3"/>
    <sheet name="Profil élève" sheetId="5" r:id="rId4"/>
    <sheet name="Bilan élève FRA CM2" sheetId="6" r:id="rId5"/>
    <sheet name="Graphique" sheetId="9" r:id="rId6"/>
  </sheets>
  <definedNames>
    <definedName name="codes">'FRA-CM2'!$CD$6:$CD$8</definedName>
    <definedName name="_xlnm.Print_Area" localSheetId="3">'Profil élève'!$A$1:$BA$11</definedName>
  </definedNames>
  <calcPr calcId="125725"/>
</workbook>
</file>

<file path=xl/calcChain.xml><?xml version="1.0" encoding="utf-8"?>
<calcChain xmlns="http://schemas.openxmlformats.org/spreadsheetml/2006/main">
  <c r="D8" i="4"/>
  <c r="E8"/>
  <c r="F8"/>
  <c r="G8"/>
  <c r="H8"/>
  <c r="D9"/>
  <c r="E9"/>
  <c r="F9"/>
  <c r="G9"/>
  <c r="H9"/>
  <c r="D10"/>
  <c r="E10"/>
  <c r="F10"/>
  <c r="G10"/>
  <c r="H10"/>
  <c r="D11"/>
  <c r="E11"/>
  <c r="F11"/>
  <c r="G11"/>
  <c r="H11"/>
  <c r="D12"/>
  <c r="E12"/>
  <c r="F12"/>
  <c r="G12"/>
  <c r="H12"/>
  <c r="D13"/>
  <c r="E13"/>
  <c r="F13"/>
  <c r="G13"/>
  <c r="H13"/>
  <c r="D14"/>
  <c r="E14"/>
  <c r="F14"/>
  <c r="G14"/>
  <c r="H14"/>
  <c r="D15"/>
  <c r="E15"/>
  <c r="F15"/>
  <c r="G15"/>
  <c r="H15"/>
  <c r="D16"/>
  <c r="E16"/>
  <c r="F16"/>
  <c r="G16"/>
  <c r="H16"/>
  <c r="D17"/>
  <c r="E17"/>
  <c r="F17"/>
  <c r="G17"/>
  <c r="H17"/>
  <c r="D18"/>
  <c r="E18"/>
  <c r="F18"/>
  <c r="G18"/>
  <c r="H18"/>
  <c r="D19"/>
  <c r="E19"/>
  <c r="F19"/>
  <c r="G19"/>
  <c r="H19"/>
  <c r="D20"/>
  <c r="E20"/>
  <c r="F20"/>
  <c r="G20"/>
  <c r="H20"/>
  <c r="D21"/>
  <c r="E21"/>
  <c r="F21"/>
  <c r="G21"/>
  <c r="H21"/>
  <c r="D22"/>
  <c r="E22"/>
  <c r="F22"/>
  <c r="G22"/>
  <c r="H22"/>
  <c r="D23"/>
  <c r="E23"/>
  <c r="F23"/>
  <c r="G23"/>
  <c r="H23"/>
  <c r="D24"/>
  <c r="E24"/>
  <c r="F24"/>
  <c r="G24"/>
  <c r="H24"/>
  <c r="D25"/>
  <c r="E25"/>
  <c r="F25"/>
  <c r="G25"/>
  <c r="H25"/>
  <c r="D26"/>
  <c r="E26"/>
  <c r="F26"/>
  <c r="G26"/>
  <c r="H26"/>
  <c r="D27"/>
  <c r="E27"/>
  <c r="F27"/>
  <c r="G27"/>
  <c r="H27"/>
  <c r="D28"/>
  <c r="E28"/>
  <c r="F28"/>
  <c r="G28"/>
  <c r="H28"/>
  <c r="D29"/>
  <c r="E29"/>
  <c r="F29"/>
  <c r="G29"/>
  <c r="H29"/>
  <c r="D30"/>
  <c r="E30"/>
  <c r="F30"/>
  <c r="G30"/>
  <c r="H30"/>
  <c r="D31"/>
  <c r="E31"/>
  <c r="F31"/>
  <c r="G31"/>
  <c r="H31"/>
  <c r="D32"/>
  <c r="E32"/>
  <c r="F32"/>
  <c r="G32"/>
  <c r="H32"/>
  <c r="D33"/>
  <c r="E33"/>
  <c r="F33"/>
  <c r="G33"/>
  <c r="H33"/>
  <c r="D34"/>
  <c r="E34"/>
  <c r="F34"/>
  <c r="G34"/>
  <c r="H34"/>
  <c r="D35"/>
  <c r="E35"/>
  <c r="F35"/>
  <c r="G35"/>
  <c r="H35"/>
  <c r="D36"/>
  <c r="E36"/>
  <c r="F36"/>
  <c r="G36"/>
  <c r="H36"/>
  <c r="D37"/>
  <c r="E37"/>
  <c r="F37"/>
  <c r="G37"/>
  <c r="H37"/>
  <c r="D38"/>
  <c r="E38"/>
  <c r="F38"/>
  <c r="G38"/>
  <c r="H38"/>
  <c r="D39"/>
  <c r="E39"/>
  <c r="F39"/>
  <c r="G39"/>
  <c r="H39"/>
  <c r="D40"/>
  <c r="E40"/>
  <c r="F40"/>
  <c r="G40"/>
  <c r="H40"/>
  <c r="D41"/>
  <c r="E41"/>
  <c r="F41"/>
  <c r="G41"/>
  <c r="H41"/>
  <c r="BD7" i="2"/>
  <c r="BD8"/>
  <c r="BD9"/>
  <c r="BD10"/>
  <c r="BD11"/>
  <c r="BD12"/>
  <c r="BD13"/>
  <c r="BD14"/>
  <c r="BD15"/>
  <c r="BD16"/>
  <c r="BD17"/>
  <c r="BD18"/>
  <c r="BD19"/>
  <c r="BD20"/>
  <c r="BD21"/>
  <c r="BD22"/>
  <c r="BD23"/>
  <c r="BD24"/>
  <c r="BD25"/>
  <c r="BD26"/>
  <c r="BD27"/>
  <c r="BD28"/>
  <c r="BD29"/>
  <c r="BD30"/>
  <c r="BD31"/>
  <c r="BD32"/>
  <c r="BD33"/>
  <c r="BD34"/>
  <c r="BD35"/>
  <c r="BD36"/>
  <c r="BD37"/>
  <c r="BD38"/>
  <c r="BD39"/>
  <c r="BD40"/>
  <c r="G7" i="4"/>
  <c r="F7"/>
  <c r="I7"/>
  <c r="M7" s="1"/>
  <c r="H7"/>
  <c r="E7"/>
  <c r="D7"/>
  <c r="D42" s="1"/>
  <c r="BG61" i="2"/>
  <c r="J17" i="4"/>
  <c r="BG62" i="2"/>
  <c r="J18" i="4"/>
  <c r="BG63" i="2"/>
  <c r="J19" i="4"/>
  <c r="BG64" i="2"/>
  <c r="J20" i="4"/>
  <c r="BG65" i="2"/>
  <c r="J21" i="4"/>
  <c r="BG66" i="2"/>
  <c r="J22" i="4"/>
  <c r="BG67" i="2"/>
  <c r="J23" i="4"/>
  <c r="BG68" i="2"/>
  <c r="J24" i="4"/>
  <c r="BG69" i="2"/>
  <c r="BG70"/>
  <c r="J26" i="4"/>
  <c r="BG71" i="2"/>
  <c r="J27" i="4"/>
  <c r="BG72" i="2"/>
  <c r="J28" i="4"/>
  <c r="BG73" i="2"/>
  <c r="J29" i="4"/>
  <c r="BG74" i="2"/>
  <c r="J30" i="4"/>
  <c r="BG75" i="2"/>
  <c r="J31" i="4"/>
  <c r="BG76" i="2"/>
  <c r="J32" i="4"/>
  <c r="BG77" i="2"/>
  <c r="BG78"/>
  <c r="J34" i="4"/>
  <c r="BG79" i="2"/>
  <c r="J35" i="4"/>
  <c r="BG80" i="2"/>
  <c r="J36" i="4"/>
  <c r="BG81" i="2"/>
  <c r="J37" i="4"/>
  <c r="BG82" i="2"/>
  <c r="J38" i="4"/>
  <c r="BG83" i="2"/>
  <c r="J39" i="4"/>
  <c r="BG84" i="2"/>
  <c r="J40" i="4"/>
  <c r="BG85" i="2"/>
  <c r="J41" i="4"/>
  <c r="BF7" i="2"/>
  <c r="BF8"/>
  <c r="BF9"/>
  <c r="BF10"/>
  <c r="BF11"/>
  <c r="BF12"/>
  <c r="BF13"/>
  <c r="BF14"/>
  <c r="BF15"/>
  <c r="BF16"/>
  <c r="BF17"/>
  <c r="BF18"/>
  <c r="BF19"/>
  <c r="BF20"/>
  <c r="BF21"/>
  <c r="BF22"/>
  <c r="BF23"/>
  <c r="BF24"/>
  <c r="BF25"/>
  <c r="BF26"/>
  <c r="BF27"/>
  <c r="BF28"/>
  <c r="BF29"/>
  <c r="BF30"/>
  <c r="BF31"/>
  <c r="BF32"/>
  <c r="BF33"/>
  <c r="BF34"/>
  <c r="BF35"/>
  <c r="BF36"/>
  <c r="BF37"/>
  <c r="BF38"/>
  <c r="BF39"/>
  <c r="BF40"/>
  <c r="BF6"/>
  <c r="BB7"/>
  <c r="BC7"/>
  <c r="BB8"/>
  <c r="BC8"/>
  <c r="BB9"/>
  <c r="BC9"/>
  <c r="BB10"/>
  <c r="BC10"/>
  <c r="BB11"/>
  <c r="BC11"/>
  <c r="BB12"/>
  <c r="BC12"/>
  <c r="BB13"/>
  <c r="BC13"/>
  <c r="BB14"/>
  <c r="BC14"/>
  <c r="BB15"/>
  <c r="BC15"/>
  <c r="BB16"/>
  <c r="BC16"/>
  <c r="CA16"/>
  <c r="I17" i="4" s="1"/>
  <c r="M17" s="1"/>
  <c r="BB17" i="2"/>
  <c r="BC17"/>
  <c r="BB18"/>
  <c r="BC18"/>
  <c r="CA18"/>
  <c r="I19" i="4" s="1"/>
  <c r="M19" s="1"/>
  <c r="BB19" i="2"/>
  <c r="BC19"/>
  <c r="BB20"/>
  <c r="BC20"/>
  <c r="BB21"/>
  <c r="BC21"/>
  <c r="BE21"/>
  <c r="BB22"/>
  <c r="BC22"/>
  <c r="BB23"/>
  <c r="BC23"/>
  <c r="BB24"/>
  <c r="BC24"/>
  <c r="CA24"/>
  <c r="I25" i="4" s="1"/>
  <c r="M25" s="1"/>
  <c r="BB25" i="2"/>
  <c r="BC25"/>
  <c r="BB26"/>
  <c r="BC26"/>
  <c r="BB27"/>
  <c r="BC27"/>
  <c r="BB28"/>
  <c r="BC28"/>
  <c r="BB29"/>
  <c r="BC29"/>
  <c r="BB30"/>
  <c r="BC30"/>
  <c r="CA30"/>
  <c r="I31" i="4" s="1"/>
  <c r="M31" s="1"/>
  <c r="BB31" i="2"/>
  <c r="BC31"/>
  <c r="BB32"/>
  <c r="BC32"/>
  <c r="BB33"/>
  <c r="BC33"/>
  <c r="BB34"/>
  <c r="BC34"/>
  <c r="BB35"/>
  <c r="BC35"/>
  <c r="BB36"/>
  <c r="BC36"/>
  <c r="BB37"/>
  <c r="BC37"/>
  <c r="BB38"/>
  <c r="BC38"/>
  <c r="BB39"/>
  <c r="BC39"/>
  <c r="BB40"/>
  <c r="BC40"/>
  <c r="BC6"/>
  <c r="BB6"/>
  <c r="BE23"/>
  <c r="BE25"/>
  <c r="BE33"/>
  <c r="D51" i="6"/>
  <c r="BG7" i="2"/>
  <c r="BH7"/>
  <c r="BJ7"/>
  <c r="BI7"/>
  <c r="BK7"/>
  <c r="BL7"/>
  <c r="BN7"/>
  <c r="BM7"/>
  <c r="BO7"/>
  <c r="BQ7"/>
  <c r="BS7"/>
  <c r="BT7"/>
  <c r="BV7"/>
  <c r="BU7"/>
  <c r="BW7"/>
  <c r="BY7"/>
  <c r="BG8"/>
  <c r="BH8"/>
  <c r="BJ8"/>
  <c r="BI8"/>
  <c r="BK8"/>
  <c r="BM8"/>
  <c r="BO8"/>
  <c r="BQ8"/>
  <c r="BS8"/>
  <c r="BT8"/>
  <c r="BV8"/>
  <c r="BU8"/>
  <c r="BW8"/>
  <c r="BY8"/>
  <c r="BG9"/>
  <c r="BH9"/>
  <c r="BJ9"/>
  <c r="BI9"/>
  <c r="BK9"/>
  <c r="BM9"/>
  <c r="BO9"/>
  <c r="BQ9"/>
  <c r="BS9"/>
  <c r="BT9"/>
  <c r="BV9"/>
  <c r="BU9"/>
  <c r="BW9"/>
  <c r="BX9"/>
  <c r="BZ9"/>
  <c r="BY9"/>
  <c r="BG10"/>
  <c r="BH10"/>
  <c r="BJ10"/>
  <c r="BI10"/>
  <c r="BK10"/>
  <c r="BL10"/>
  <c r="BN10"/>
  <c r="BM10"/>
  <c r="BO10"/>
  <c r="BP10"/>
  <c r="BR10"/>
  <c r="BQ10"/>
  <c r="BS10"/>
  <c r="BT10"/>
  <c r="BV10"/>
  <c r="BU10"/>
  <c r="BW10"/>
  <c r="BY10"/>
  <c r="BG11"/>
  <c r="BI11"/>
  <c r="BK11"/>
  <c r="BL11"/>
  <c r="BN11"/>
  <c r="BM11"/>
  <c r="BO11"/>
  <c r="BP11"/>
  <c r="BR11"/>
  <c r="BQ11"/>
  <c r="BS11"/>
  <c r="BT11"/>
  <c r="BV11"/>
  <c r="BU11"/>
  <c r="BW11"/>
  <c r="BY11"/>
  <c r="BG12"/>
  <c r="BI12"/>
  <c r="BK12"/>
  <c r="BL12"/>
  <c r="BN12"/>
  <c r="BM12"/>
  <c r="BO12"/>
  <c r="BP12"/>
  <c r="BR12"/>
  <c r="BQ12"/>
  <c r="BS12"/>
  <c r="BT12"/>
  <c r="BV12"/>
  <c r="BU12"/>
  <c r="BW12"/>
  <c r="BY12"/>
  <c r="BG13"/>
  <c r="BH13"/>
  <c r="BJ13"/>
  <c r="BI13"/>
  <c r="BK13"/>
  <c r="BL13"/>
  <c r="BN13"/>
  <c r="BM13"/>
  <c r="BO13"/>
  <c r="BP13"/>
  <c r="BR13"/>
  <c r="BQ13"/>
  <c r="BS13"/>
  <c r="BT13"/>
  <c r="BV13"/>
  <c r="BU13"/>
  <c r="BW13"/>
  <c r="BX13"/>
  <c r="BZ13"/>
  <c r="BY13"/>
  <c r="BG14"/>
  <c r="BH14"/>
  <c r="BJ14"/>
  <c r="BI14"/>
  <c r="BK14"/>
  <c r="BM14"/>
  <c r="BO14"/>
  <c r="BQ14"/>
  <c r="BS14"/>
  <c r="BT14"/>
  <c r="BV14"/>
  <c r="BU14"/>
  <c r="BW14"/>
  <c r="BY14"/>
  <c r="BG15"/>
  <c r="BH15"/>
  <c r="BJ15"/>
  <c r="BI15"/>
  <c r="BK15"/>
  <c r="BL15"/>
  <c r="BN15"/>
  <c r="BM15"/>
  <c r="BO15"/>
  <c r="BP15"/>
  <c r="BR15"/>
  <c r="BQ15"/>
  <c r="BS15"/>
  <c r="BT15"/>
  <c r="BV15"/>
  <c r="BU15"/>
  <c r="BW15"/>
  <c r="BY15"/>
  <c r="BG16"/>
  <c r="BH16"/>
  <c r="BJ16"/>
  <c r="BI16"/>
  <c r="BK16"/>
  <c r="BL16"/>
  <c r="BN16"/>
  <c r="BM16"/>
  <c r="BO16"/>
  <c r="BP16"/>
  <c r="BR16"/>
  <c r="BQ16"/>
  <c r="BS16"/>
  <c r="BT16"/>
  <c r="BV16"/>
  <c r="BU16"/>
  <c r="BW16"/>
  <c r="BX16"/>
  <c r="BZ16"/>
  <c r="BY16"/>
  <c r="BG17"/>
  <c r="BH17"/>
  <c r="BJ17"/>
  <c r="BI17"/>
  <c r="BK17"/>
  <c r="BL17"/>
  <c r="BN17"/>
  <c r="BM17"/>
  <c r="BO17"/>
  <c r="BP17"/>
  <c r="BR17"/>
  <c r="BQ17"/>
  <c r="BS17"/>
  <c r="BT17"/>
  <c r="BV17"/>
  <c r="BU17"/>
  <c r="BW17"/>
  <c r="BX17"/>
  <c r="BZ17"/>
  <c r="BY17"/>
  <c r="BG18"/>
  <c r="BH18"/>
  <c r="BJ18"/>
  <c r="BI18"/>
  <c r="BK18"/>
  <c r="BL18"/>
  <c r="BN18"/>
  <c r="BM18"/>
  <c r="BO18"/>
  <c r="BP18"/>
  <c r="BR18"/>
  <c r="BQ18"/>
  <c r="BS18"/>
  <c r="BT18"/>
  <c r="BV18"/>
  <c r="BU18"/>
  <c r="BW18"/>
  <c r="BX18"/>
  <c r="BZ18"/>
  <c r="BY18"/>
  <c r="BG19"/>
  <c r="BH19"/>
  <c r="BJ19"/>
  <c r="BI19"/>
  <c r="BK19"/>
  <c r="BL19"/>
  <c r="BN19"/>
  <c r="BM19"/>
  <c r="BO19"/>
  <c r="BP19"/>
  <c r="BR19"/>
  <c r="BQ19"/>
  <c r="BS19"/>
  <c r="BT19"/>
  <c r="BV19"/>
  <c r="BU19"/>
  <c r="BW19"/>
  <c r="BX19"/>
  <c r="BZ19"/>
  <c r="BY19"/>
  <c r="BG20"/>
  <c r="BH20"/>
  <c r="BJ20"/>
  <c r="BI20"/>
  <c r="BK20"/>
  <c r="BL20"/>
  <c r="BN20"/>
  <c r="BM20"/>
  <c r="BO20"/>
  <c r="BP20"/>
  <c r="BR20"/>
  <c r="BQ20"/>
  <c r="BS20"/>
  <c r="BT20"/>
  <c r="BV20"/>
  <c r="BU20"/>
  <c r="BW20"/>
  <c r="BX20"/>
  <c r="BZ20"/>
  <c r="BY20"/>
  <c r="BG21"/>
  <c r="BH21"/>
  <c r="BJ21"/>
  <c r="BI21"/>
  <c r="BK21"/>
  <c r="BL21"/>
  <c r="BN21"/>
  <c r="BM21"/>
  <c r="BO21"/>
  <c r="BP21"/>
  <c r="BR21"/>
  <c r="BQ21"/>
  <c r="BS21"/>
  <c r="BT21"/>
  <c r="BV21"/>
  <c r="BU21"/>
  <c r="BW21"/>
  <c r="BX21"/>
  <c r="BZ21"/>
  <c r="BY21"/>
  <c r="BG22"/>
  <c r="BH22"/>
  <c r="BJ22"/>
  <c r="BI22"/>
  <c r="BK22"/>
  <c r="BL22"/>
  <c r="BN22"/>
  <c r="BM22"/>
  <c r="BO22"/>
  <c r="BP22"/>
  <c r="BR22"/>
  <c r="BQ22"/>
  <c r="BS22"/>
  <c r="BT22"/>
  <c r="BV22"/>
  <c r="BU22"/>
  <c r="BW22"/>
  <c r="BX22"/>
  <c r="BZ22"/>
  <c r="BY22"/>
  <c r="BG23"/>
  <c r="BH23"/>
  <c r="BJ23"/>
  <c r="BI23"/>
  <c r="BK23"/>
  <c r="BL23"/>
  <c r="BN23"/>
  <c r="BM23"/>
  <c r="BO23"/>
  <c r="BP23"/>
  <c r="BR23"/>
  <c r="BQ23"/>
  <c r="BS23"/>
  <c r="BT23"/>
  <c r="BV23"/>
  <c r="BU23"/>
  <c r="BW23"/>
  <c r="BX23"/>
  <c r="BZ23"/>
  <c r="BY23"/>
  <c r="BG24"/>
  <c r="BH24"/>
  <c r="BJ24"/>
  <c r="BI24"/>
  <c r="BK24"/>
  <c r="BL24"/>
  <c r="BN24"/>
  <c r="BM24"/>
  <c r="BO24"/>
  <c r="BP24"/>
  <c r="BR24"/>
  <c r="BQ24"/>
  <c r="BS24"/>
  <c r="BT24"/>
  <c r="BV24"/>
  <c r="BU24"/>
  <c r="BW24"/>
  <c r="BX24"/>
  <c r="BZ24"/>
  <c r="BY24"/>
  <c r="BG25"/>
  <c r="BH25"/>
  <c r="BJ25"/>
  <c r="BI25"/>
  <c r="BK25"/>
  <c r="BL25"/>
  <c r="BN25"/>
  <c r="BM25"/>
  <c r="BO25"/>
  <c r="BP25"/>
  <c r="BR25"/>
  <c r="BQ25"/>
  <c r="BS25"/>
  <c r="BT25"/>
  <c r="BV25"/>
  <c r="BU25"/>
  <c r="BW25"/>
  <c r="BX25"/>
  <c r="BZ25"/>
  <c r="BY25"/>
  <c r="BG26"/>
  <c r="BH26"/>
  <c r="BJ26"/>
  <c r="BI26"/>
  <c r="BK26"/>
  <c r="BL26"/>
  <c r="BN26"/>
  <c r="BM26"/>
  <c r="BO26"/>
  <c r="BP26"/>
  <c r="BR26"/>
  <c r="BQ26"/>
  <c r="BS26"/>
  <c r="BT26"/>
  <c r="BV26"/>
  <c r="BU26"/>
  <c r="BW26"/>
  <c r="BX26"/>
  <c r="BZ26"/>
  <c r="BY26"/>
  <c r="BG27"/>
  <c r="BH27"/>
  <c r="BJ27"/>
  <c r="BI27"/>
  <c r="BK27"/>
  <c r="BL27"/>
  <c r="BN27"/>
  <c r="BM27"/>
  <c r="BO27"/>
  <c r="BP27"/>
  <c r="BR27"/>
  <c r="BQ27"/>
  <c r="BS27"/>
  <c r="BT27"/>
  <c r="BV27"/>
  <c r="BU27"/>
  <c r="BW27"/>
  <c r="BX27"/>
  <c r="BZ27"/>
  <c r="BY27"/>
  <c r="BG28"/>
  <c r="BH28"/>
  <c r="BJ28"/>
  <c r="BI28"/>
  <c r="BK28"/>
  <c r="BL28"/>
  <c r="BN28"/>
  <c r="BM28"/>
  <c r="BO28"/>
  <c r="BP28"/>
  <c r="BR28"/>
  <c r="BQ28"/>
  <c r="BS28"/>
  <c r="BT28"/>
  <c r="BV28"/>
  <c r="BU28"/>
  <c r="BW28"/>
  <c r="BX28"/>
  <c r="BZ28"/>
  <c r="BY28"/>
  <c r="BG29"/>
  <c r="BH29"/>
  <c r="BJ29"/>
  <c r="BI29"/>
  <c r="BK29"/>
  <c r="BL29"/>
  <c r="BN29"/>
  <c r="BM29"/>
  <c r="BO29"/>
  <c r="BP29"/>
  <c r="BR29"/>
  <c r="BQ29"/>
  <c r="BS29"/>
  <c r="BT29"/>
  <c r="BV29"/>
  <c r="BU29"/>
  <c r="BW29"/>
  <c r="BX29"/>
  <c r="BZ29"/>
  <c r="BY29"/>
  <c r="BG30"/>
  <c r="BH30"/>
  <c r="BJ30"/>
  <c r="BI30"/>
  <c r="BK30"/>
  <c r="BL30"/>
  <c r="BN30"/>
  <c r="BM30"/>
  <c r="BO30"/>
  <c r="BP30"/>
  <c r="BR30"/>
  <c r="BQ30"/>
  <c r="BS30"/>
  <c r="BT30"/>
  <c r="BV30"/>
  <c r="BU30"/>
  <c r="BW30"/>
  <c r="BX30"/>
  <c r="BZ30"/>
  <c r="BY30"/>
  <c r="BG31"/>
  <c r="BH31"/>
  <c r="BJ31"/>
  <c r="BI31"/>
  <c r="BK31"/>
  <c r="BL31"/>
  <c r="BN31"/>
  <c r="BM31"/>
  <c r="BO31"/>
  <c r="BP31"/>
  <c r="BR31"/>
  <c r="BQ31"/>
  <c r="BS31"/>
  <c r="BT31"/>
  <c r="BV31"/>
  <c r="BU31"/>
  <c r="BW31"/>
  <c r="BX31"/>
  <c r="BZ31"/>
  <c r="BY31"/>
  <c r="BG32"/>
  <c r="BH32"/>
  <c r="BJ32"/>
  <c r="BI32"/>
  <c r="BK32"/>
  <c r="BL32"/>
  <c r="BN32"/>
  <c r="BM32"/>
  <c r="BO32"/>
  <c r="BP32"/>
  <c r="BR32"/>
  <c r="BQ32"/>
  <c r="BS32"/>
  <c r="BT32"/>
  <c r="BV32"/>
  <c r="BU32"/>
  <c r="BW32"/>
  <c r="BX32"/>
  <c r="BZ32"/>
  <c r="BY32"/>
  <c r="BG33"/>
  <c r="BH33"/>
  <c r="BJ33"/>
  <c r="BI33"/>
  <c r="BK33"/>
  <c r="BL33"/>
  <c r="BN33"/>
  <c r="BM33"/>
  <c r="BO33"/>
  <c r="BP33"/>
  <c r="BR33"/>
  <c r="BQ33"/>
  <c r="BS33"/>
  <c r="BT33"/>
  <c r="BV33"/>
  <c r="BU33"/>
  <c r="BW33"/>
  <c r="BX33"/>
  <c r="BZ33"/>
  <c r="BY33"/>
  <c r="BG34"/>
  <c r="BH34"/>
  <c r="BJ34"/>
  <c r="BI34"/>
  <c r="BK34"/>
  <c r="BL34"/>
  <c r="BN34"/>
  <c r="BM34"/>
  <c r="BO34"/>
  <c r="BP34"/>
  <c r="BR34"/>
  <c r="BQ34"/>
  <c r="BS34"/>
  <c r="BT34"/>
  <c r="BV34"/>
  <c r="BU34"/>
  <c r="BW34"/>
  <c r="BX34"/>
  <c r="BZ34"/>
  <c r="BY34"/>
  <c r="BG35"/>
  <c r="BH35"/>
  <c r="BJ35"/>
  <c r="BI35"/>
  <c r="BK35"/>
  <c r="BL35"/>
  <c r="BN35"/>
  <c r="BM35"/>
  <c r="BO35"/>
  <c r="BP35"/>
  <c r="BR35"/>
  <c r="BQ35"/>
  <c r="BS35"/>
  <c r="BT35"/>
  <c r="BV35"/>
  <c r="BU35"/>
  <c r="BW35"/>
  <c r="BX35"/>
  <c r="BZ35"/>
  <c r="BY35"/>
  <c r="BG36"/>
  <c r="BH36"/>
  <c r="BJ36"/>
  <c r="BI36"/>
  <c r="BK36"/>
  <c r="BL36"/>
  <c r="BN36"/>
  <c r="BM36"/>
  <c r="BO36"/>
  <c r="BP36"/>
  <c r="BR36"/>
  <c r="BQ36"/>
  <c r="BS36"/>
  <c r="BT36"/>
  <c r="BV36"/>
  <c r="BU36"/>
  <c r="BW36"/>
  <c r="BX36"/>
  <c r="BZ36"/>
  <c r="BY36"/>
  <c r="BG37"/>
  <c r="BH37"/>
  <c r="BJ37"/>
  <c r="BI37"/>
  <c r="BK37"/>
  <c r="BL37"/>
  <c r="BN37"/>
  <c r="BM37"/>
  <c r="BO37"/>
  <c r="BP37"/>
  <c r="BR37"/>
  <c r="BQ37"/>
  <c r="BS37"/>
  <c r="BT37"/>
  <c r="BV37"/>
  <c r="BU37"/>
  <c r="BW37"/>
  <c r="BX37"/>
  <c r="BZ37"/>
  <c r="BY37"/>
  <c r="BG38"/>
  <c r="BH38"/>
  <c r="BJ38"/>
  <c r="BI38"/>
  <c r="BK38"/>
  <c r="BL38"/>
  <c r="BN38"/>
  <c r="BM38"/>
  <c r="BO38"/>
  <c r="BP38"/>
  <c r="BR38"/>
  <c r="BQ38"/>
  <c r="BS38"/>
  <c r="BT38"/>
  <c r="BV38"/>
  <c r="BU38"/>
  <c r="BW38"/>
  <c r="BX38"/>
  <c r="BZ38"/>
  <c r="BY38"/>
  <c r="BG39"/>
  <c r="BH39"/>
  <c r="BJ39"/>
  <c r="BI39"/>
  <c r="BK39"/>
  <c r="BL39"/>
  <c r="BN39"/>
  <c r="BM39"/>
  <c r="BO39"/>
  <c r="BP39"/>
  <c r="BR39"/>
  <c r="BQ39"/>
  <c r="BS39"/>
  <c r="BT39"/>
  <c r="BV39"/>
  <c r="BU39"/>
  <c r="BW39"/>
  <c r="BX39"/>
  <c r="BZ39"/>
  <c r="BY39"/>
  <c r="BG40"/>
  <c r="BH40"/>
  <c r="BJ40"/>
  <c r="BI40"/>
  <c r="BK40"/>
  <c r="BL40"/>
  <c r="BN40"/>
  <c r="BM40"/>
  <c r="BO40"/>
  <c r="BP40"/>
  <c r="BR40"/>
  <c r="BQ40"/>
  <c r="BS40"/>
  <c r="BT40"/>
  <c r="BV40"/>
  <c r="BU40"/>
  <c r="BW40"/>
  <c r="BX40"/>
  <c r="BZ40"/>
  <c r="BY40"/>
  <c r="BY6"/>
  <c r="BW6"/>
  <c r="BU6"/>
  <c r="BS6"/>
  <c r="BT6"/>
  <c r="BV6"/>
  <c r="G42" i="4"/>
  <c r="BQ6" i="2"/>
  <c r="BO6"/>
  <c r="BP6"/>
  <c r="BR6"/>
  <c r="BM6"/>
  <c r="BK6"/>
  <c r="BL6"/>
  <c r="BN6"/>
  <c r="AR46"/>
  <c r="AS46"/>
  <c r="AT46"/>
  <c r="AU46"/>
  <c r="AV46"/>
  <c r="AW46"/>
  <c r="AX46"/>
  <c r="AY46"/>
  <c r="AZ46"/>
  <c r="BA46"/>
  <c r="AR41"/>
  <c r="AS41"/>
  <c r="AT41"/>
  <c r="AT47"/>
  <c r="AT43"/>
  <c r="AT48"/>
  <c r="AU41"/>
  <c r="AV41"/>
  <c r="AW41"/>
  <c r="AX41"/>
  <c r="AX47"/>
  <c r="AX43"/>
  <c r="AX48"/>
  <c r="AY41"/>
  <c r="AZ41"/>
  <c r="BA41"/>
  <c r="BA47"/>
  <c r="BA43"/>
  <c r="BA48"/>
  <c r="AR42"/>
  <c r="AS42"/>
  <c r="AT42"/>
  <c r="AU42"/>
  <c r="AV42"/>
  <c r="AV47"/>
  <c r="AV43"/>
  <c r="AV48"/>
  <c r="AW42"/>
  <c r="AX42"/>
  <c r="AY42"/>
  <c r="AZ42"/>
  <c r="BA42"/>
  <c r="D2" i="6"/>
  <c r="D3"/>
  <c r="C18" i="5"/>
  <c r="X8" s="1"/>
  <c r="K3"/>
  <c r="K2"/>
  <c r="AH3"/>
  <c r="K3" i="4"/>
  <c r="D3"/>
  <c r="D2"/>
  <c r="E46" i="2"/>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E42"/>
  <c r="F42"/>
  <c r="G42"/>
  <c r="G47"/>
  <c r="G43"/>
  <c r="G48"/>
  <c r="H42"/>
  <c r="I42"/>
  <c r="J42"/>
  <c r="K42"/>
  <c r="K47"/>
  <c r="K43"/>
  <c r="K48"/>
  <c r="L42"/>
  <c r="M42"/>
  <c r="N42"/>
  <c r="O42"/>
  <c r="P42"/>
  <c r="Q42"/>
  <c r="R42"/>
  <c r="S42"/>
  <c r="T42"/>
  <c r="U42"/>
  <c r="V42"/>
  <c r="W42"/>
  <c r="X42"/>
  <c r="Y42"/>
  <c r="Z42"/>
  <c r="AA42"/>
  <c r="AB42"/>
  <c r="AC42"/>
  <c r="AD42"/>
  <c r="AE42"/>
  <c r="AF42"/>
  <c r="AG42"/>
  <c r="AH42"/>
  <c r="AI42"/>
  <c r="AJ42"/>
  <c r="AK42"/>
  <c r="AL42"/>
  <c r="AM42"/>
  <c r="AN42"/>
  <c r="AO42"/>
  <c r="AP42"/>
  <c r="AQ42"/>
  <c r="E41"/>
  <c r="F41"/>
  <c r="G41"/>
  <c r="H41"/>
  <c r="I41"/>
  <c r="I47"/>
  <c r="I43"/>
  <c r="I48"/>
  <c r="I58"/>
  <c r="J41"/>
  <c r="K41"/>
  <c r="L41"/>
  <c r="M41"/>
  <c r="M47"/>
  <c r="M43"/>
  <c r="N41"/>
  <c r="N47"/>
  <c r="N43"/>
  <c r="O41"/>
  <c r="P41"/>
  <c r="Q41"/>
  <c r="Q47"/>
  <c r="Q43"/>
  <c r="Q48"/>
  <c r="R41"/>
  <c r="R47"/>
  <c r="R43"/>
  <c r="R48"/>
  <c r="S41"/>
  <c r="T41"/>
  <c r="T47"/>
  <c r="T43"/>
  <c r="T48"/>
  <c r="U41"/>
  <c r="U47"/>
  <c r="U43"/>
  <c r="U48"/>
  <c r="V41"/>
  <c r="V47"/>
  <c r="V43"/>
  <c r="V48"/>
  <c r="W41"/>
  <c r="W47"/>
  <c r="W43"/>
  <c r="X41"/>
  <c r="Y41"/>
  <c r="Z41"/>
  <c r="Z47"/>
  <c r="Z43"/>
  <c r="AA41"/>
  <c r="AA47"/>
  <c r="AA43"/>
  <c r="AA48"/>
  <c r="AA61"/>
  <c r="AB41"/>
  <c r="AC41"/>
  <c r="AD41"/>
  <c r="AD47"/>
  <c r="AE41"/>
  <c r="AE47"/>
  <c r="AE43"/>
  <c r="AE48"/>
  <c r="AF41"/>
  <c r="AG41"/>
  <c r="AH41"/>
  <c r="AI41"/>
  <c r="AI47"/>
  <c r="AI43"/>
  <c r="AI48"/>
  <c r="AJ41"/>
  <c r="AK41"/>
  <c r="AL41"/>
  <c r="AL47"/>
  <c r="AL43"/>
  <c r="AM41"/>
  <c r="AM47"/>
  <c r="AM43"/>
  <c r="AM48"/>
  <c r="AN41"/>
  <c r="AN47"/>
  <c r="AN43"/>
  <c r="AN48"/>
  <c r="AO41"/>
  <c r="AP41"/>
  <c r="AP47"/>
  <c r="AP43"/>
  <c r="AP48"/>
  <c r="AQ41"/>
  <c r="D46"/>
  <c r="D41"/>
  <c r="CA33"/>
  <c r="I34" i="4" s="1"/>
  <c r="M34" s="1"/>
  <c r="BI6" i="2"/>
  <c r="C67" i="6"/>
  <c r="G11" s="1"/>
  <c r="H11" s="1"/>
  <c r="B68"/>
  <c r="B69"/>
  <c r="B70"/>
  <c r="B71"/>
  <c r="B72"/>
  <c r="B73"/>
  <c r="B74"/>
  <c r="B75"/>
  <c r="B76"/>
  <c r="B77"/>
  <c r="B78"/>
  <c r="B79"/>
  <c r="B80"/>
  <c r="B81"/>
  <c r="B82"/>
  <c r="B83"/>
  <c r="B84"/>
  <c r="B85"/>
  <c r="B86"/>
  <c r="B87"/>
  <c r="B88"/>
  <c r="B89"/>
  <c r="B90"/>
  <c r="B91"/>
  <c r="B92"/>
  <c r="B93"/>
  <c r="B94"/>
  <c r="B95"/>
  <c r="B96"/>
  <c r="B97"/>
  <c r="B98"/>
  <c r="B99"/>
  <c r="B100"/>
  <c r="B101"/>
  <c r="B102"/>
  <c r="BG6" i="2"/>
  <c r="BH6"/>
  <c r="BJ6"/>
  <c r="CA7"/>
  <c r="I8" i="4" s="1"/>
  <c r="M8" s="1"/>
  <c r="A41" i="2"/>
  <c r="B41"/>
  <c r="D42"/>
  <c r="D47"/>
  <c r="D43"/>
  <c r="A51"/>
  <c r="B51"/>
  <c r="A52"/>
  <c r="B52"/>
  <c r="A53"/>
  <c r="B53"/>
  <c r="A54"/>
  <c r="B54"/>
  <c r="A55"/>
  <c r="B55"/>
  <c r="A56"/>
  <c r="B56"/>
  <c r="A57"/>
  <c r="B57"/>
  <c r="A58"/>
  <c r="B58"/>
  <c r="A59"/>
  <c r="B59"/>
  <c r="A60"/>
  <c r="B60"/>
  <c r="A61"/>
  <c r="B61"/>
  <c r="A62"/>
  <c r="B62"/>
  <c r="A63"/>
  <c r="B63"/>
  <c r="A64"/>
  <c r="B64"/>
  <c r="A65"/>
  <c r="B65"/>
  <c r="A66"/>
  <c r="B66"/>
  <c r="A67"/>
  <c r="B67"/>
  <c r="A68"/>
  <c r="B68"/>
  <c r="A69"/>
  <c r="B69"/>
  <c r="A70"/>
  <c r="B70"/>
  <c r="A71"/>
  <c r="B71"/>
  <c r="A72"/>
  <c r="B72"/>
  <c r="A73"/>
  <c r="B73"/>
  <c r="A74"/>
  <c r="B74"/>
  <c r="A75"/>
  <c r="B75"/>
  <c r="A76"/>
  <c r="B76"/>
  <c r="A77"/>
  <c r="B77"/>
  <c r="A78"/>
  <c r="B78"/>
  <c r="A79"/>
  <c r="B79"/>
  <c r="A80"/>
  <c r="B80"/>
  <c r="A81"/>
  <c r="B81"/>
  <c r="A82"/>
  <c r="B82"/>
  <c r="A83"/>
  <c r="B83"/>
  <c r="A84"/>
  <c r="B84"/>
  <c r="A85"/>
  <c r="B85"/>
  <c r="B7" i="4"/>
  <c r="B8"/>
  <c r="B9"/>
  <c r="B10"/>
  <c r="B11"/>
  <c r="B12"/>
  <c r="B13"/>
  <c r="B14"/>
  <c r="B15"/>
  <c r="B16"/>
  <c r="B17"/>
  <c r="B18"/>
  <c r="B19"/>
  <c r="B20"/>
  <c r="B21"/>
  <c r="B22"/>
  <c r="B23"/>
  <c r="B24"/>
  <c r="B25"/>
  <c r="B26"/>
  <c r="B27"/>
  <c r="B28"/>
  <c r="B29"/>
  <c r="B30"/>
  <c r="B31"/>
  <c r="B32"/>
  <c r="B33"/>
  <c r="B34"/>
  <c r="B35"/>
  <c r="B36"/>
  <c r="B37"/>
  <c r="B38"/>
  <c r="B39"/>
  <c r="B40"/>
  <c r="B41"/>
  <c r="B19" i="5"/>
  <c r="B20"/>
  <c r="B21"/>
  <c r="B22"/>
  <c r="B23"/>
  <c r="B24"/>
  <c r="B25"/>
  <c r="B26"/>
  <c r="B27"/>
  <c r="B28"/>
  <c r="B29"/>
  <c r="B30"/>
  <c r="B31"/>
  <c r="B32"/>
  <c r="B33"/>
  <c r="B34"/>
  <c r="B35"/>
  <c r="B36"/>
  <c r="B37"/>
  <c r="B38"/>
  <c r="B39"/>
  <c r="B40"/>
  <c r="B41"/>
  <c r="B42"/>
  <c r="B43"/>
  <c r="B44"/>
  <c r="B45"/>
  <c r="B46"/>
  <c r="B47"/>
  <c r="B48"/>
  <c r="C50"/>
  <c r="BC78"/>
  <c r="BD78"/>
  <c r="BB78"/>
  <c r="BK14"/>
  <c r="BP8" i="2"/>
  <c r="BR8"/>
  <c r="AQ4" i="5"/>
  <c r="R54" i="2"/>
  <c r="R60"/>
  <c r="R62"/>
  <c r="R70"/>
  <c r="R76"/>
  <c r="R78"/>
  <c r="R71"/>
  <c r="R81"/>
  <c r="R55"/>
  <c r="R51"/>
  <c r="R83"/>
  <c r="R85"/>
  <c r="BE37"/>
  <c r="N8" i="5"/>
  <c r="BC8"/>
  <c r="L8"/>
  <c r="AK47" i="2"/>
  <c r="AK43"/>
  <c r="AK48"/>
  <c r="AK56"/>
  <c r="Y47"/>
  <c r="Y43"/>
  <c r="Y48"/>
  <c r="M48"/>
  <c r="M56"/>
  <c r="E47"/>
  <c r="E43"/>
  <c r="E48"/>
  <c r="CA31"/>
  <c r="I32" i="4" s="1"/>
  <c r="M32" s="1"/>
  <c r="CA17" i="2"/>
  <c r="I18" i="4" s="1"/>
  <c r="M18" s="1"/>
  <c r="BE17" i="2"/>
  <c r="AQ8" i="5"/>
  <c r="CA25" i="2"/>
  <c r="I26" i="4" s="1"/>
  <c r="M26" s="1"/>
  <c r="AY8" i="5"/>
  <c r="W8"/>
  <c r="G8"/>
  <c r="CA39" i="2"/>
  <c r="I40" i="4" s="1"/>
  <c r="M40" s="1"/>
  <c r="CA19" i="2"/>
  <c r="I20" i="4" s="1"/>
  <c r="M20" s="1"/>
  <c r="BE19" i="2"/>
  <c r="BE31"/>
  <c r="AS8" i="5"/>
  <c r="AQ10"/>
  <c r="N9"/>
  <c r="BC77" s="1"/>
  <c r="E8"/>
  <c r="T8"/>
  <c r="AL48" i="2"/>
  <c r="AL58"/>
  <c r="S47"/>
  <c r="S43"/>
  <c r="S48"/>
  <c r="AP8" i="5"/>
  <c r="F8"/>
  <c r="BE8"/>
  <c r="AR8"/>
  <c r="AO8"/>
  <c r="AF47" i="2"/>
  <c r="AF43"/>
  <c r="AF48"/>
  <c r="AO47"/>
  <c r="AO43"/>
  <c r="AO48"/>
  <c r="AO81"/>
  <c r="AC47"/>
  <c r="AC43"/>
  <c r="AC48"/>
  <c r="CA21"/>
  <c r="I22" i="4" s="1"/>
  <c r="M22" s="1"/>
  <c r="CA37" i="2"/>
  <c r="I38" i="4" s="1"/>
  <c r="M38" s="1"/>
  <c r="AH47" i="2"/>
  <c r="AH43"/>
  <c r="AH48"/>
  <c r="BE29"/>
  <c r="CA29"/>
  <c r="I30" i="4" s="1"/>
  <c r="M30" s="1"/>
  <c r="AG47" i="2"/>
  <c r="AG43"/>
  <c r="AG48"/>
  <c r="CA23"/>
  <c r="I24" i="4" s="1"/>
  <c r="M24" s="1"/>
  <c r="BE39" i="2"/>
  <c r="AD43"/>
  <c r="AD48"/>
  <c r="AD54"/>
  <c r="Z48"/>
  <c r="J47"/>
  <c r="J43"/>
  <c r="J48"/>
  <c r="J68"/>
  <c r="F47"/>
  <c r="F43"/>
  <c r="F48"/>
  <c r="F80"/>
  <c r="BE38"/>
  <c r="CA38"/>
  <c r="I39" i="4" s="1"/>
  <c r="M39" s="1"/>
  <c r="CA22" i="2"/>
  <c r="I23" i="4" s="1"/>
  <c r="M23" s="1"/>
  <c r="BE22" i="2"/>
  <c r="CA27"/>
  <c r="I28" i="4" s="1"/>
  <c r="M28" s="1"/>
  <c r="BE27" i="2"/>
  <c r="BE34"/>
  <c r="BE32"/>
  <c r="CA32"/>
  <c r="I33" i="4" s="1"/>
  <c r="M33" s="1"/>
  <c r="J33"/>
  <c r="BE28" i="2"/>
  <c r="CA28"/>
  <c r="I29" i="4" s="1"/>
  <c r="M29" s="1"/>
  <c r="BE24" i="2"/>
  <c r="J25" i="4"/>
  <c r="BE16" i="2"/>
  <c r="CA34"/>
  <c r="I35" i="4" s="1"/>
  <c r="M35" s="1"/>
  <c r="BE40" i="2"/>
  <c r="CA40"/>
  <c r="I41" i="4" s="1"/>
  <c r="M41" s="1"/>
  <c r="CA36" i="2"/>
  <c r="I37" i="4" s="1"/>
  <c r="M37" s="1"/>
  <c r="BE36" i="2"/>
  <c r="BE26"/>
  <c r="CA26"/>
  <c r="I27" i="4" s="1"/>
  <c r="M27" s="1"/>
  <c r="BE20" i="2"/>
  <c r="CA20"/>
  <c r="I21" i="4" s="1"/>
  <c r="M21" s="1"/>
  <c r="BE18" i="2"/>
  <c r="BE30"/>
  <c r="AB8" i="5"/>
  <c r="I8"/>
  <c r="U8"/>
  <c r="AI8"/>
  <c r="AV8"/>
  <c r="BB8"/>
  <c r="AQ9"/>
  <c r="AX4"/>
  <c r="AH8"/>
  <c r="M8"/>
  <c r="J8"/>
  <c r="H8"/>
  <c r="AE8"/>
  <c r="CA35" i="2"/>
  <c r="I36" i="4" s="1"/>
  <c r="M36" s="1"/>
  <c r="BE35" i="2"/>
  <c r="Z58"/>
  <c r="Z64"/>
  <c r="Z66"/>
  <c r="Z74"/>
  <c r="Z80"/>
  <c r="Z82"/>
  <c r="Z77"/>
  <c r="Z59"/>
  <c r="Z63"/>
  <c r="Z79"/>
  <c r="Z65"/>
  <c r="Z53"/>
  <c r="AO62"/>
  <c r="AO70"/>
  <c r="AO67"/>
  <c r="AK51"/>
  <c r="J52"/>
  <c r="J76"/>
  <c r="J51"/>
  <c r="AD52"/>
  <c r="AD62"/>
  <c r="AD70"/>
  <c r="AD72"/>
  <c r="AD84"/>
  <c r="AD85"/>
  <c r="AD53"/>
  <c r="AD51"/>
  <c r="AD81"/>
  <c r="AD59"/>
  <c r="I52"/>
  <c r="I59"/>
  <c r="I80"/>
  <c r="F58"/>
  <c r="F68"/>
  <c r="F65"/>
  <c r="F81"/>
  <c r="AL52"/>
  <c r="AL60"/>
  <c r="AL68"/>
  <c r="AL76"/>
  <c r="AL84"/>
  <c r="AL53"/>
  <c r="AL69"/>
  <c r="AL77"/>
  <c r="AL55"/>
  <c r="M65"/>
  <c r="M75"/>
  <c r="AG58"/>
  <c r="AG68"/>
  <c r="AG51"/>
  <c r="AG78"/>
  <c r="K68"/>
  <c r="K52"/>
  <c r="K55"/>
  <c r="K81"/>
  <c r="K79"/>
  <c r="K84"/>
  <c r="K72"/>
  <c r="AC56"/>
  <c r="AC85"/>
  <c r="AC76"/>
  <c r="AC64"/>
  <c r="Q78"/>
  <c r="Q69"/>
  <c r="Q68"/>
  <c r="Q73"/>
  <c r="Q58"/>
  <c r="Q59"/>
  <c r="S61"/>
  <c r="S59"/>
  <c r="S53"/>
  <c r="S64"/>
  <c r="S60"/>
  <c r="S83"/>
  <c r="S69"/>
  <c r="S75"/>
  <c r="S73"/>
  <c r="S72"/>
  <c r="S74"/>
  <c r="Y60"/>
  <c r="Y51"/>
  <c r="Y62"/>
  <c r="Y74"/>
  <c r="Y83"/>
  <c r="Y58"/>
  <c r="Y70"/>
  <c r="Y75"/>
  <c r="Y54"/>
  <c r="Y68"/>
  <c r="Y67"/>
  <c r="Y82"/>
  <c r="Y73"/>
  <c r="Y52"/>
  <c r="Y66"/>
  <c r="Y69"/>
  <c r="Y78"/>
  <c r="Y65"/>
  <c r="Y79"/>
  <c r="Y61"/>
  <c r="Y84"/>
  <c r="V58"/>
  <c r="V61"/>
  <c r="V80"/>
  <c r="M78"/>
  <c r="J53"/>
  <c r="J54"/>
  <c r="AO51"/>
  <c r="AO68"/>
  <c r="AJ47"/>
  <c r="AJ43"/>
  <c r="AJ48"/>
  <c r="AB47"/>
  <c r="AB43"/>
  <c r="H47"/>
  <c r="H43"/>
  <c r="H48"/>
  <c r="M57"/>
  <c r="M66"/>
  <c r="I79"/>
  <c r="I64"/>
  <c r="J69"/>
  <c r="J81"/>
  <c r="AA54"/>
  <c r="AK66"/>
  <c r="AO80"/>
  <c r="AO53"/>
  <c r="AO52"/>
  <c r="M85"/>
  <c r="M59"/>
  <c r="F83"/>
  <c r="I77"/>
  <c r="I57"/>
  <c r="AD69"/>
  <c r="AD80"/>
  <c r="AD60"/>
  <c r="J67"/>
  <c r="J70"/>
  <c r="AA70"/>
  <c r="AK74"/>
  <c r="AO77"/>
  <c r="AO63"/>
  <c r="AO69"/>
  <c r="AO54"/>
  <c r="AW47"/>
  <c r="AW43"/>
  <c r="AW48"/>
  <c r="AW53"/>
  <c r="AZ47"/>
  <c r="AZ43"/>
  <c r="AZ48"/>
  <c r="AZ59"/>
  <c r="AR47"/>
  <c r="AR43"/>
  <c r="AR48"/>
  <c r="AR81"/>
  <c r="M58"/>
  <c r="J84"/>
  <c r="AO72"/>
  <c r="X47"/>
  <c r="X43"/>
  <c r="X48"/>
  <c r="J60"/>
  <c r="AS47"/>
  <c r="AS43"/>
  <c r="AS48"/>
  <c r="AS64"/>
  <c r="AY47"/>
  <c r="AY43"/>
  <c r="AY48"/>
  <c r="AY67"/>
  <c r="AU47"/>
  <c r="AU43"/>
  <c r="AU48"/>
  <c r="AU66"/>
  <c r="BL14"/>
  <c r="BN14"/>
  <c r="BL9"/>
  <c r="BN9"/>
  <c r="BP7"/>
  <c r="BR7"/>
  <c r="AV58"/>
  <c r="AV53"/>
  <c r="AV61"/>
  <c r="AV69"/>
  <c r="AV77"/>
  <c r="AV85"/>
  <c r="AV84"/>
  <c r="AV64"/>
  <c r="AV76"/>
  <c r="AV81"/>
  <c r="AV66"/>
  <c r="AV55"/>
  <c r="AV71"/>
  <c r="AV79"/>
  <c r="AV72"/>
  <c r="AV68"/>
  <c r="AV80"/>
  <c r="AV51"/>
  <c r="AV59"/>
  <c r="AV67"/>
  <c r="AV75"/>
  <c r="AV83"/>
  <c r="AV82"/>
  <c r="AV60"/>
  <c r="AV74"/>
  <c r="AV54"/>
  <c r="AV57"/>
  <c r="AV65"/>
  <c r="AV73"/>
  <c r="AV78"/>
  <c r="AV56"/>
  <c r="AV70"/>
  <c r="AV62"/>
  <c r="AV63"/>
  <c r="AV52"/>
  <c r="AS56"/>
  <c r="AS59"/>
  <c r="AS65"/>
  <c r="AS76"/>
  <c r="AS77"/>
  <c r="AS83"/>
  <c r="AS79"/>
  <c r="AS67"/>
  <c r="AS80"/>
  <c r="AS85"/>
  <c r="AS63"/>
  <c r="AS78"/>
  <c r="AS71"/>
  <c r="AS62"/>
  <c r="AS55"/>
  <c r="AS53"/>
  <c r="AS82"/>
  <c r="AS69"/>
  <c r="AS75"/>
  <c r="AS52"/>
  <c r="AS68"/>
  <c r="AS72"/>
  <c r="AS81"/>
  <c r="AS66"/>
  <c r="AS70"/>
  <c r="AS73"/>
  <c r="AU53"/>
  <c r="AU61"/>
  <c r="AU71"/>
  <c r="AU79"/>
  <c r="AU78"/>
  <c r="AU57"/>
  <c r="AU80"/>
  <c r="AU55"/>
  <c r="AU56"/>
  <c r="AU74"/>
  <c r="AU62"/>
  <c r="AU68"/>
  <c r="AU76"/>
  <c r="AU70"/>
  <c r="AU75"/>
  <c r="AU60"/>
  <c r="AU51"/>
  <c r="AU81"/>
  <c r="AX58"/>
  <c r="AX66"/>
  <c r="AX74"/>
  <c r="AX82"/>
  <c r="AX77"/>
  <c r="AX63"/>
  <c r="AX79"/>
  <c r="AX85"/>
  <c r="AX62"/>
  <c r="AX71"/>
  <c r="AX53"/>
  <c r="AX60"/>
  <c r="AX76"/>
  <c r="AX81"/>
  <c r="AX83"/>
  <c r="AX56"/>
  <c r="AX64"/>
  <c r="AX72"/>
  <c r="AX80"/>
  <c r="AX75"/>
  <c r="AX59"/>
  <c r="AX73"/>
  <c r="AX69"/>
  <c r="AX57"/>
  <c r="AX54"/>
  <c r="AX70"/>
  <c r="AX78"/>
  <c r="AX55"/>
  <c r="AX51"/>
  <c r="AX61"/>
  <c r="AX52"/>
  <c r="AX68"/>
  <c r="AX84"/>
  <c r="AX67"/>
  <c r="AX65"/>
  <c r="AT52"/>
  <c r="AT60"/>
  <c r="AT68"/>
  <c r="AT76"/>
  <c r="AT84"/>
  <c r="AT53"/>
  <c r="AT69"/>
  <c r="AT77"/>
  <c r="AT63"/>
  <c r="AT64"/>
  <c r="AT72"/>
  <c r="AT79"/>
  <c r="AT61"/>
  <c r="AT55"/>
  <c r="AT62"/>
  <c r="AT78"/>
  <c r="AT57"/>
  <c r="AT81"/>
  <c r="AT58"/>
  <c r="AT66"/>
  <c r="AT74"/>
  <c r="AT82"/>
  <c r="AT83"/>
  <c r="AT65"/>
  <c r="AT75"/>
  <c r="AT67"/>
  <c r="AT56"/>
  <c r="AT80"/>
  <c r="AT71"/>
  <c r="AT59"/>
  <c r="AT54"/>
  <c r="AT70"/>
  <c r="AT73"/>
  <c r="AT51"/>
  <c r="AT85"/>
  <c r="BA54"/>
  <c r="BA62"/>
  <c r="BA55"/>
  <c r="BA57"/>
  <c r="BA72"/>
  <c r="BA80"/>
  <c r="BA65"/>
  <c r="BA83"/>
  <c r="BA75"/>
  <c r="BA66"/>
  <c r="BA69"/>
  <c r="BA84"/>
  <c r="BA79"/>
  <c r="BA56"/>
  <c r="BA59"/>
  <c r="BA82"/>
  <c r="BA71"/>
  <c r="BA52"/>
  <c r="BA60"/>
  <c r="BA68"/>
  <c r="BA67"/>
  <c r="BA70"/>
  <c r="BA78"/>
  <c r="BA53"/>
  <c r="BA51"/>
  <c r="BA77"/>
  <c r="BA58"/>
  <c r="BA63"/>
  <c r="BA76"/>
  <c r="BA81"/>
  <c r="BA64"/>
  <c r="BA61"/>
  <c r="BA74"/>
  <c r="BA73"/>
  <c r="BA85"/>
  <c r="AW54"/>
  <c r="AW62"/>
  <c r="AW69"/>
  <c r="AW72"/>
  <c r="AW80"/>
  <c r="AW73"/>
  <c r="AW79"/>
  <c r="AW66"/>
  <c r="AW84"/>
  <c r="AW85"/>
  <c r="AW64"/>
  <c r="AW82"/>
  <c r="AW81"/>
  <c r="AW52"/>
  <c r="AW68"/>
  <c r="AW65"/>
  <c r="AW70"/>
  <c r="AW55"/>
  <c r="AW51"/>
  <c r="AW71"/>
  <c r="AW61"/>
  <c r="AW76"/>
  <c r="AW83"/>
  <c r="AW57"/>
  <c r="AW74"/>
  <c r="AW75"/>
  <c r="AZ67"/>
  <c r="AZ62"/>
  <c r="AZ71"/>
  <c r="AZ61"/>
  <c r="AZ57"/>
  <c r="AZ74"/>
  <c r="AZ51"/>
  <c r="AZ60"/>
  <c r="AZ66"/>
  <c r="AY60"/>
  <c r="AY74"/>
  <c r="AY68"/>
  <c r="AY69"/>
  <c r="AY57"/>
  <c r="AY75"/>
  <c r="AY84"/>
  <c r="AY70"/>
  <c r="AY82"/>
  <c r="BX10"/>
  <c r="BZ10"/>
  <c r="BX14"/>
  <c r="BZ14"/>
  <c r="BX15"/>
  <c r="BZ15"/>
  <c r="CA14"/>
  <c r="I15" i="4" s="1"/>
  <c r="M15" s="1"/>
  <c r="BE10" i="2"/>
  <c r="CA15"/>
  <c r="I16" i="4" s="1"/>
  <c r="M16" s="1"/>
  <c r="BX12" i="2"/>
  <c r="BZ12"/>
  <c r="BX7"/>
  <c r="BZ7"/>
  <c r="BX11"/>
  <c r="BZ11"/>
  <c r="CA8"/>
  <c r="I9" i="4" s="1"/>
  <c r="M9" s="1"/>
  <c r="BE9" i="2"/>
  <c r="AR57"/>
  <c r="AR65"/>
  <c r="AR74"/>
  <c r="AR58"/>
  <c r="AR56"/>
  <c r="AR55"/>
  <c r="AR79"/>
  <c r="AR70"/>
  <c r="AR60"/>
  <c r="AR69"/>
  <c r="AR67"/>
  <c r="AR75"/>
  <c r="AR62"/>
  <c r="AR82"/>
  <c r="AR53"/>
  <c r="AR61"/>
  <c r="AR80"/>
  <c r="AR84"/>
  <c r="AQ47"/>
  <c r="AQ43"/>
  <c r="BX6"/>
  <c r="BZ6"/>
  <c r="BD6"/>
  <c r="AF59"/>
  <c r="AF67"/>
  <c r="AF75"/>
  <c r="AF83"/>
  <c r="AF78"/>
  <c r="AF60"/>
  <c r="AF74"/>
  <c r="AF58"/>
  <c r="AF53"/>
  <c r="AF61"/>
  <c r="AF69"/>
  <c r="AF77"/>
  <c r="AF85"/>
  <c r="AF82"/>
  <c r="AF64"/>
  <c r="AF80"/>
  <c r="AF66"/>
  <c r="AF55"/>
  <c r="AF71"/>
  <c r="AF72"/>
  <c r="AF68"/>
  <c r="AF51"/>
  <c r="AF73"/>
  <c r="AF52"/>
  <c r="AF54"/>
  <c r="AF63"/>
  <c r="AF81"/>
  <c r="AF70"/>
  <c r="AF56"/>
  <c r="AF65"/>
  <c r="AF76"/>
  <c r="AF84"/>
  <c r="AF57"/>
  <c r="AF79"/>
  <c r="AF62"/>
  <c r="U56"/>
  <c r="U64"/>
  <c r="U55"/>
  <c r="U57"/>
  <c r="U74"/>
  <c r="U82"/>
  <c r="U73"/>
  <c r="U71"/>
  <c r="U75"/>
  <c r="U60"/>
  <c r="U70"/>
  <c r="U61"/>
  <c r="U78"/>
  <c r="U65"/>
  <c r="U79"/>
  <c r="U66"/>
  <c r="U63"/>
  <c r="U84"/>
  <c r="U85"/>
  <c r="U62"/>
  <c r="U69"/>
  <c r="U81"/>
  <c r="U58"/>
  <c r="U68"/>
  <c r="U67"/>
  <c r="U76"/>
  <c r="U53"/>
  <c r="U83"/>
  <c r="U54"/>
  <c r="U72"/>
  <c r="U51"/>
  <c r="U52"/>
  <c r="U59"/>
  <c r="U80"/>
  <c r="U77"/>
  <c r="H59"/>
  <c r="H67"/>
  <c r="H75"/>
  <c r="H83"/>
  <c r="H78"/>
  <c r="H60"/>
  <c r="H80"/>
  <c r="H70"/>
  <c r="H55"/>
  <c r="H65"/>
  <c r="H77"/>
  <c r="H72"/>
  <c r="H56"/>
  <c r="H84"/>
  <c r="H51"/>
  <c r="H61"/>
  <c r="H81"/>
  <c r="H68"/>
  <c r="H69"/>
  <c r="H76"/>
  <c r="H66"/>
  <c r="H53"/>
  <c r="H63"/>
  <c r="H73"/>
  <c r="H85"/>
  <c r="H52"/>
  <c r="H74"/>
  <c r="H62"/>
  <c r="H71"/>
  <c r="H82"/>
  <c r="H54"/>
  <c r="H57"/>
  <c r="H79"/>
  <c r="H64"/>
  <c r="H58"/>
  <c r="AH52"/>
  <c r="AH60"/>
  <c r="AH58"/>
  <c r="AH68"/>
  <c r="AH76"/>
  <c r="AH84"/>
  <c r="AH81"/>
  <c r="AH67"/>
  <c r="AH83"/>
  <c r="AH53"/>
  <c r="AH54"/>
  <c r="AH72"/>
  <c r="AH75"/>
  <c r="AH73"/>
  <c r="AH62"/>
  <c r="AH78"/>
  <c r="AH55"/>
  <c r="AH85"/>
  <c r="AH56"/>
  <c r="AH66"/>
  <c r="AH74"/>
  <c r="AH82"/>
  <c r="AH77"/>
  <c r="AH63"/>
  <c r="AH79"/>
  <c r="AH57"/>
  <c r="AH64"/>
  <c r="AH80"/>
  <c r="AH59"/>
  <c r="AH61"/>
  <c r="AH65"/>
  <c r="AH70"/>
  <c r="AH71"/>
  <c r="AH51"/>
  <c r="AH69"/>
  <c r="N48"/>
  <c r="AN59"/>
  <c r="AN67"/>
  <c r="AN75"/>
  <c r="AN83"/>
  <c r="AN82"/>
  <c r="AN60"/>
  <c r="AN74"/>
  <c r="AN54"/>
  <c r="AN61"/>
  <c r="AN71"/>
  <c r="AN81"/>
  <c r="AN84"/>
  <c r="AN68"/>
  <c r="AN66"/>
  <c r="AN65"/>
  <c r="AN72"/>
  <c r="AN76"/>
  <c r="AN51"/>
  <c r="AN63"/>
  <c r="AN85"/>
  <c r="AN70"/>
  <c r="AN57"/>
  <c r="AN69"/>
  <c r="AN79"/>
  <c r="AN78"/>
  <c r="AN64"/>
  <c r="AN80"/>
  <c r="AN58"/>
  <c r="AN55"/>
  <c r="AN77"/>
  <c r="AN56"/>
  <c r="AN53"/>
  <c r="AN73"/>
  <c r="AN52"/>
  <c r="AN62"/>
  <c r="D48"/>
  <c r="CA9"/>
  <c r="I10" i="4" s="1"/>
  <c r="M10" s="1"/>
  <c r="AB45" i="2"/>
  <c r="E58"/>
  <c r="E66"/>
  <c r="E59"/>
  <c r="E57"/>
  <c r="E74"/>
  <c r="E82"/>
  <c r="E81"/>
  <c r="E75"/>
  <c r="E52"/>
  <c r="E60"/>
  <c r="E68"/>
  <c r="E63"/>
  <c r="E61"/>
  <c r="E76"/>
  <c r="E84"/>
  <c r="E77"/>
  <c r="E71"/>
  <c r="E64"/>
  <c r="E53"/>
  <c r="E80"/>
  <c r="E51"/>
  <c r="E70"/>
  <c r="E72"/>
  <c r="E85"/>
  <c r="E56"/>
  <c r="E55"/>
  <c r="E62"/>
  <c r="E69"/>
  <c r="E73"/>
  <c r="E67"/>
  <c r="E65"/>
  <c r="E83"/>
  <c r="E54"/>
  <c r="E78"/>
  <c r="E79"/>
  <c r="AP65"/>
  <c r="AP52"/>
  <c r="AP60"/>
  <c r="AP68"/>
  <c r="AP76"/>
  <c r="AP84"/>
  <c r="AP81"/>
  <c r="AP67"/>
  <c r="AP83"/>
  <c r="AP57"/>
  <c r="AP54"/>
  <c r="AP62"/>
  <c r="AP70"/>
  <c r="AP78"/>
  <c r="AP71"/>
  <c r="AP55"/>
  <c r="AP51"/>
  <c r="AP85"/>
  <c r="AP53"/>
  <c r="AP64"/>
  <c r="AP80"/>
  <c r="AP59"/>
  <c r="AP61"/>
  <c r="AP58"/>
  <c r="AP82"/>
  <c r="AP73"/>
  <c r="AP66"/>
  <c r="AP79"/>
  <c r="AP69"/>
  <c r="AP56"/>
  <c r="AP74"/>
  <c r="AP63"/>
  <c r="AP72"/>
  <c r="AP77"/>
  <c r="AP75"/>
  <c r="AM55"/>
  <c r="AM63"/>
  <c r="AM54"/>
  <c r="AM51"/>
  <c r="AM71"/>
  <c r="AM79"/>
  <c r="AM64"/>
  <c r="AM82"/>
  <c r="AM84"/>
  <c r="AM57"/>
  <c r="AM65"/>
  <c r="AM58"/>
  <c r="AM52"/>
  <c r="AM73"/>
  <c r="AM81"/>
  <c r="AM68"/>
  <c r="AM70"/>
  <c r="AM74"/>
  <c r="AM61"/>
  <c r="AM66"/>
  <c r="AM77"/>
  <c r="AM80"/>
  <c r="AM69"/>
  <c r="AM75"/>
  <c r="AM78"/>
  <c r="AM59"/>
  <c r="AM62"/>
  <c r="AM76"/>
  <c r="AM67"/>
  <c r="AM60"/>
  <c r="AM72"/>
  <c r="AM56"/>
  <c r="AM85"/>
  <c r="AM53"/>
  <c r="AM83"/>
  <c r="AI57"/>
  <c r="AI65"/>
  <c r="AI56"/>
  <c r="AI51"/>
  <c r="AI73"/>
  <c r="AI81"/>
  <c r="AI66"/>
  <c r="AI72"/>
  <c r="AI76"/>
  <c r="AI55"/>
  <c r="AI67"/>
  <c r="AI64"/>
  <c r="AI71"/>
  <c r="AI83"/>
  <c r="AI82"/>
  <c r="AI78"/>
  <c r="AI61"/>
  <c r="AI58"/>
  <c r="AI54"/>
  <c r="AI80"/>
  <c r="AI59"/>
  <c r="AI69"/>
  <c r="AI68"/>
  <c r="AI85"/>
  <c r="AI84"/>
  <c r="AI53"/>
  <c r="AI63"/>
  <c r="AI60"/>
  <c r="AI62"/>
  <c r="AI79"/>
  <c r="AI74"/>
  <c r="AI70"/>
  <c r="AI52"/>
  <c r="AI77"/>
  <c r="AI75"/>
  <c r="AE80"/>
  <c r="AE55"/>
  <c r="AE63"/>
  <c r="AE54"/>
  <c r="AE51"/>
  <c r="AE71"/>
  <c r="AE79"/>
  <c r="AE56"/>
  <c r="AE76"/>
  <c r="AE70"/>
  <c r="AE74"/>
  <c r="AE82"/>
  <c r="AE57"/>
  <c r="AE65"/>
  <c r="AE58"/>
  <c r="AE52"/>
  <c r="AE73"/>
  <c r="AE81"/>
  <c r="AE60"/>
  <c r="AE78"/>
  <c r="AE59"/>
  <c r="AE62"/>
  <c r="AE75"/>
  <c r="AE72"/>
  <c r="AE69"/>
  <c r="AE77"/>
  <c r="AE66"/>
  <c r="AE67"/>
  <c r="AE68"/>
  <c r="AE84"/>
  <c r="AE61"/>
  <c r="AE64"/>
  <c r="AE85"/>
  <c r="AE53"/>
  <c r="AE83"/>
  <c r="W48"/>
  <c r="T53"/>
  <c r="T61"/>
  <c r="T69"/>
  <c r="T77"/>
  <c r="T85"/>
  <c r="T54"/>
  <c r="T70"/>
  <c r="T82"/>
  <c r="T68"/>
  <c r="T57"/>
  <c r="T73"/>
  <c r="T80"/>
  <c r="T56"/>
  <c r="T55"/>
  <c r="T63"/>
  <c r="T79"/>
  <c r="T58"/>
  <c r="T72"/>
  <c r="T64"/>
  <c r="T59"/>
  <c r="T67"/>
  <c r="T75"/>
  <c r="T83"/>
  <c r="T84"/>
  <c r="T66"/>
  <c r="T78"/>
  <c r="T52"/>
  <c r="T65"/>
  <c r="T81"/>
  <c r="T62"/>
  <c r="T76"/>
  <c r="T51"/>
  <c r="T71"/>
  <c r="T74"/>
  <c r="T60"/>
  <c r="G59"/>
  <c r="G67"/>
  <c r="G62"/>
  <c r="G52"/>
  <c r="G73"/>
  <c r="G81"/>
  <c r="G68"/>
  <c r="G82"/>
  <c r="G55"/>
  <c r="G65"/>
  <c r="G66"/>
  <c r="G60"/>
  <c r="G79"/>
  <c r="G72"/>
  <c r="G76"/>
  <c r="G54"/>
  <c r="G75"/>
  <c r="G69"/>
  <c r="G71"/>
  <c r="G80"/>
  <c r="G53"/>
  <c r="G63"/>
  <c r="G58"/>
  <c r="G56"/>
  <c r="G77"/>
  <c r="G64"/>
  <c r="G78"/>
  <c r="G61"/>
  <c r="G51"/>
  <c r="G85"/>
  <c r="G74"/>
  <c r="G57"/>
  <c r="G70"/>
  <c r="G83"/>
  <c r="G84"/>
  <c r="F54"/>
  <c r="F62"/>
  <c r="F70"/>
  <c r="F78"/>
  <c r="F73"/>
  <c r="F53"/>
  <c r="F69"/>
  <c r="F77"/>
  <c r="F67"/>
  <c r="Q54"/>
  <c r="Q62"/>
  <c r="Q70"/>
  <c r="Q65"/>
  <c r="Q74"/>
  <c r="Q82"/>
  <c r="Q67"/>
  <c r="Q85"/>
  <c r="Q79"/>
  <c r="AA55"/>
  <c r="AA63"/>
  <c r="AA52"/>
  <c r="AA68"/>
  <c r="AA71"/>
  <c r="AA79"/>
  <c r="AA58"/>
  <c r="AA82"/>
  <c r="AA84"/>
  <c r="AA57"/>
  <c r="AA65"/>
  <c r="AA56"/>
  <c r="AA51"/>
  <c r="AA73"/>
  <c r="AA81"/>
  <c r="AA62"/>
  <c r="AA72"/>
  <c r="AA74"/>
  <c r="AA53"/>
  <c r="AA69"/>
  <c r="AA66"/>
  <c r="AA85"/>
  <c r="AA76"/>
  <c r="V59"/>
  <c r="V52"/>
  <c r="V60"/>
  <c r="V68"/>
  <c r="V76"/>
  <c r="V84"/>
  <c r="V85"/>
  <c r="V65"/>
  <c r="V75"/>
  <c r="V54"/>
  <c r="V62"/>
  <c r="V70"/>
  <c r="V78"/>
  <c r="V73"/>
  <c r="V53"/>
  <c r="V69"/>
  <c r="V77"/>
  <c r="V63"/>
  <c r="V56"/>
  <c r="V72"/>
  <c r="V79"/>
  <c r="V51"/>
  <c r="K59"/>
  <c r="K67"/>
  <c r="K60"/>
  <c r="K54"/>
  <c r="K75"/>
  <c r="K83"/>
  <c r="K70"/>
  <c r="K80"/>
  <c r="K53"/>
  <c r="K61"/>
  <c r="K69"/>
  <c r="K64"/>
  <c r="K66"/>
  <c r="K77"/>
  <c r="K85"/>
  <c r="K78"/>
  <c r="K76"/>
  <c r="K57"/>
  <c r="K56"/>
  <c r="K73"/>
  <c r="K62"/>
  <c r="K74"/>
  <c r="AJ67"/>
  <c r="AJ75"/>
  <c r="AJ58"/>
  <c r="AJ78"/>
  <c r="Z52"/>
  <c r="Z60"/>
  <c r="Z68"/>
  <c r="Z76"/>
  <c r="Z84"/>
  <c r="Z81"/>
  <c r="Z67"/>
  <c r="Z83"/>
  <c r="Z61"/>
  <c r="Z54"/>
  <c r="Z62"/>
  <c r="Z70"/>
  <c r="Z78"/>
  <c r="Z71"/>
  <c r="Z55"/>
  <c r="Z51"/>
  <c r="Z85"/>
  <c r="Z57"/>
  <c r="Z56"/>
  <c r="Z72"/>
  <c r="Z75"/>
  <c r="Z73"/>
  <c r="Z69"/>
  <c r="AO56"/>
  <c r="AO64"/>
  <c r="AO57"/>
  <c r="AO55"/>
  <c r="AO74"/>
  <c r="AO82"/>
  <c r="AO71"/>
  <c r="AO75"/>
  <c r="AO73"/>
  <c r="AO58"/>
  <c r="AO66"/>
  <c r="AO61"/>
  <c r="AO59"/>
  <c r="AO76"/>
  <c r="AO84"/>
  <c r="AO79"/>
  <c r="AO83"/>
  <c r="AO60"/>
  <c r="AO65"/>
  <c r="AO78"/>
  <c r="AO85"/>
  <c r="R56"/>
  <c r="R64"/>
  <c r="R72"/>
  <c r="R80"/>
  <c r="R75"/>
  <c r="R59"/>
  <c r="R73"/>
  <c r="R65"/>
  <c r="R58"/>
  <c r="R66"/>
  <c r="R74"/>
  <c r="R82"/>
  <c r="R77"/>
  <c r="R63"/>
  <c r="R79"/>
  <c r="R61"/>
  <c r="R69"/>
  <c r="R53"/>
  <c r="R52"/>
  <c r="R68"/>
  <c r="R84"/>
  <c r="R67"/>
  <c r="R57"/>
  <c r="M83"/>
  <c r="M61"/>
  <c r="M80"/>
  <c r="M63"/>
  <c r="M60"/>
  <c r="AL85"/>
  <c r="AL51"/>
  <c r="AL73"/>
  <c r="AL70"/>
  <c r="AL54"/>
  <c r="F59"/>
  <c r="F51"/>
  <c r="F82"/>
  <c r="F60"/>
  <c r="I75"/>
  <c r="I82"/>
  <c r="I66"/>
  <c r="Q75"/>
  <c r="Q63"/>
  <c r="Q53"/>
  <c r="AA78"/>
  <c r="AA67"/>
  <c r="AK75"/>
  <c r="AK59"/>
  <c r="AG81"/>
  <c r="AG61"/>
  <c r="AG52"/>
  <c r="BE7"/>
  <c r="V71"/>
  <c r="V82"/>
  <c r="V64"/>
  <c r="V55"/>
  <c r="M73"/>
  <c r="M71"/>
  <c r="M69"/>
  <c r="M82"/>
  <c r="M74"/>
  <c r="M67"/>
  <c r="M70"/>
  <c r="M62"/>
  <c r="M54"/>
  <c r="AL67"/>
  <c r="AL59"/>
  <c r="AL71"/>
  <c r="AL61"/>
  <c r="AL79"/>
  <c r="AL80"/>
  <c r="AL72"/>
  <c r="AL64"/>
  <c r="AL56"/>
  <c r="X80"/>
  <c r="X64"/>
  <c r="X77"/>
  <c r="X69"/>
  <c r="F55"/>
  <c r="F71"/>
  <c r="F57"/>
  <c r="F84"/>
  <c r="F74"/>
  <c r="F64"/>
  <c r="F52"/>
  <c r="I73"/>
  <c r="I84"/>
  <c r="I74"/>
  <c r="I69"/>
  <c r="I68"/>
  <c r="Q71"/>
  <c r="Q83"/>
  <c r="Q84"/>
  <c r="Q72"/>
  <c r="Q57"/>
  <c r="Q64"/>
  <c r="Q52"/>
  <c r="AD55"/>
  <c r="AD75"/>
  <c r="AD57"/>
  <c r="AD73"/>
  <c r="AD76"/>
  <c r="AD64"/>
  <c r="Y85"/>
  <c r="Y63"/>
  <c r="Y76"/>
  <c r="Y59"/>
  <c r="Y53"/>
  <c r="AJ64"/>
  <c r="AJ85"/>
  <c r="AJ73"/>
  <c r="AC51"/>
  <c r="AC84"/>
  <c r="AC63"/>
  <c r="K58"/>
  <c r="K51"/>
  <c r="K63"/>
  <c r="J83"/>
  <c r="J71"/>
  <c r="AA80"/>
  <c r="AA77"/>
  <c r="AA60"/>
  <c r="AK83"/>
  <c r="AK84"/>
  <c r="AK61"/>
  <c r="S66"/>
  <c r="S62"/>
  <c r="AG59"/>
  <c r="AG65"/>
  <c r="AB48"/>
  <c r="V81"/>
  <c r="V83"/>
  <c r="V66"/>
  <c r="V67"/>
  <c r="AG54"/>
  <c r="AG62"/>
  <c r="AG53"/>
  <c r="AG69"/>
  <c r="AG74"/>
  <c r="AG82"/>
  <c r="AG67"/>
  <c r="AG79"/>
  <c r="AG71"/>
  <c r="AG56"/>
  <c r="AG64"/>
  <c r="AG57"/>
  <c r="AG63"/>
  <c r="AG76"/>
  <c r="AG84"/>
  <c r="AG75"/>
  <c r="AG77"/>
  <c r="AG85"/>
  <c r="AG66"/>
  <c r="AG70"/>
  <c r="AG55"/>
  <c r="AG73"/>
  <c r="AC52"/>
  <c r="AC60"/>
  <c r="AC68"/>
  <c r="AC67"/>
  <c r="AC72"/>
  <c r="AC80"/>
  <c r="AC61"/>
  <c r="AC81"/>
  <c r="AC83"/>
  <c r="AC54"/>
  <c r="AC62"/>
  <c r="AC55"/>
  <c r="AC53"/>
  <c r="AC74"/>
  <c r="AC82"/>
  <c r="AC69"/>
  <c r="AC71"/>
  <c r="AC73"/>
  <c r="AC66"/>
  <c r="AC70"/>
  <c r="AC57"/>
  <c r="AC75"/>
  <c r="AK52"/>
  <c r="AK60"/>
  <c r="AK68"/>
  <c r="AK67"/>
  <c r="AK70"/>
  <c r="AK78"/>
  <c r="AK53"/>
  <c r="AK77"/>
  <c r="AK71"/>
  <c r="AK54"/>
  <c r="AK62"/>
  <c r="AK55"/>
  <c r="AK57"/>
  <c r="AK72"/>
  <c r="AK80"/>
  <c r="AK65"/>
  <c r="AK85"/>
  <c r="AK79"/>
  <c r="AK58"/>
  <c r="AK63"/>
  <c r="AK76"/>
  <c r="AK81"/>
  <c r="I54"/>
  <c r="I62"/>
  <c r="I70"/>
  <c r="I65"/>
  <c r="I67"/>
  <c r="I78"/>
  <c r="I63"/>
  <c r="I83"/>
  <c r="I85"/>
  <c r="AD58"/>
  <c r="AD66"/>
  <c r="AD74"/>
  <c r="AD82"/>
  <c r="AD83"/>
  <c r="AD61"/>
  <c r="AD71"/>
  <c r="AD63"/>
  <c r="J56"/>
  <c r="J64"/>
  <c r="J72"/>
  <c r="J80"/>
  <c r="J75"/>
  <c r="J59"/>
  <c r="J73"/>
  <c r="J57"/>
  <c r="J65"/>
  <c r="J58"/>
  <c r="J66"/>
  <c r="J74"/>
  <c r="J82"/>
  <c r="J77"/>
  <c r="J63"/>
  <c r="J79"/>
  <c r="J61"/>
  <c r="J62"/>
  <c r="J78"/>
  <c r="J55"/>
  <c r="J85"/>
  <c r="S55"/>
  <c r="S63"/>
  <c r="S52"/>
  <c r="S68"/>
  <c r="S70"/>
  <c r="S77"/>
  <c r="S85"/>
  <c r="S82"/>
  <c r="S80"/>
  <c r="S57"/>
  <c r="S65"/>
  <c r="S56"/>
  <c r="S51"/>
  <c r="S71"/>
  <c r="S79"/>
  <c r="S54"/>
  <c r="S78"/>
  <c r="S84"/>
  <c r="S67"/>
  <c r="S58"/>
  <c r="S81"/>
  <c r="S76"/>
  <c r="Y56"/>
  <c r="Y64"/>
  <c r="Y57"/>
  <c r="Y55"/>
  <c r="Y72"/>
  <c r="Y80"/>
  <c r="Y71"/>
  <c r="Y77"/>
  <c r="Y81"/>
  <c r="M81"/>
  <c r="M72"/>
  <c r="M68"/>
  <c r="M52"/>
  <c r="AL81"/>
  <c r="AL57"/>
  <c r="AL78"/>
  <c r="AL62"/>
  <c r="F85"/>
  <c r="F72"/>
  <c r="I51"/>
  <c r="I72"/>
  <c r="I61"/>
  <c r="I56"/>
  <c r="Q81"/>
  <c r="Q80"/>
  <c r="Q60"/>
  <c r="AC79"/>
  <c r="AC78"/>
  <c r="AC59"/>
  <c r="AA75"/>
  <c r="AK82"/>
  <c r="AG80"/>
  <c r="M51"/>
  <c r="M79"/>
  <c r="M77"/>
  <c r="M84"/>
  <c r="M76"/>
  <c r="M53"/>
  <c r="M55"/>
  <c r="M64"/>
  <c r="AL63"/>
  <c r="AL75"/>
  <c r="AL65"/>
  <c r="AL83"/>
  <c r="AL82"/>
  <c r="AL74"/>
  <c r="AL66"/>
  <c r="F63"/>
  <c r="F75"/>
  <c r="F61"/>
  <c r="F79"/>
  <c r="F76"/>
  <c r="F66"/>
  <c r="F56"/>
  <c r="I81"/>
  <c r="I71"/>
  <c r="I76"/>
  <c r="I55"/>
  <c r="I53"/>
  <c r="I60"/>
  <c r="Q77"/>
  <c r="Q51"/>
  <c r="Q55"/>
  <c r="Q76"/>
  <c r="Q61"/>
  <c r="Q66"/>
  <c r="Q56"/>
  <c r="AD67"/>
  <c r="AD77"/>
  <c r="AD65"/>
  <c r="AD79"/>
  <c r="AD78"/>
  <c r="AD68"/>
  <c r="AD56"/>
  <c r="AJ60"/>
  <c r="AJ82"/>
  <c r="AJ54"/>
  <c r="AJ77"/>
  <c r="AJ65"/>
  <c r="AJ55"/>
  <c r="AC77"/>
  <c r="AC65"/>
  <c r="AC58"/>
  <c r="K82"/>
  <c r="K71"/>
  <c r="K65"/>
  <c r="AA83"/>
  <c r="AA64"/>
  <c r="AA59"/>
  <c r="AK73"/>
  <c r="AK69"/>
  <c r="AK64"/>
  <c r="AG83"/>
  <c r="AG72"/>
  <c r="AG60"/>
  <c r="V57"/>
  <c r="V74"/>
  <c r="O47"/>
  <c r="O43"/>
  <c r="O48"/>
  <c r="L47"/>
  <c r="L43"/>
  <c r="L48"/>
  <c r="BP14"/>
  <c r="BR14"/>
  <c r="BH11"/>
  <c r="BJ11"/>
  <c r="BP9"/>
  <c r="BR9"/>
  <c r="P47"/>
  <c r="P43"/>
  <c r="P48"/>
  <c r="BH12"/>
  <c r="BJ12"/>
  <c r="BX8"/>
  <c r="BZ8"/>
  <c r="BL8"/>
  <c r="BN8"/>
  <c r="AG8" i="5"/>
  <c r="P8"/>
  <c r="V8"/>
  <c r="V10"/>
  <c r="S8"/>
  <c r="K8"/>
  <c r="AB10"/>
  <c r="N10"/>
  <c r="AS4"/>
  <c r="R8"/>
  <c r="AA8"/>
  <c r="AB9"/>
  <c r="BD77" s="1"/>
  <c r="AL8"/>
  <c r="AT8"/>
  <c r="AJ8"/>
  <c r="BA8"/>
  <c r="Z8"/>
  <c r="BD8"/>
  <c r="BJ14" s="1"/>
  <c r="Y8"/>
  <c r="AN8"/>
  <c r="Q8"/>
  <c r="AF8"/>
  <c r="O8"/>
  <c r="AW8"/>
  <c r="D9"/>
  <c r="BB77" s="1"/>
  <c r="AK8"/>
  <c r="AD8"/>
  <c r="AM8"/>
  <c r="AU8"/>
  <c r="D11"/>
  <c r="AC8"/>
  <c r="AZ8"/>
  <c r="AU4"/>
  <c r="D10"/>
  <c r="D8"/>
  <c r="AX8"/>
  <c r="V9"/>
  <c r="CA6" i="2"/>
  <c r="H3" i="9"/>
  <c r="D3"/>
  <c r="E3"/>
  <c r="J3"/>
  <c r="B3"/>
  <c r="K3"/>
  <c r="G3"/>
  <c r="C3"/>
  <c r="I3"/>
  <c r="F3"/>
  <c r="X53" i="2"/>
  <c r="X72"/>
  <c r="X63"/>
  <c r="X83"/>
  <c r="X70"/>
  <c r="X59"/>
  <c r="X71"/>
  <c r="X81"/>
  <c r="X68"/>
  <c r="X57"/>
  <c r="X67"/>
  <c r="X79"/>
  <c r="X76"/>
  <c r="X60"/>
  <c r="X84"/>
  <c r="X66"/>
  <c r="X55"/>
  <c r="X65"/>
  <c r="X75"/>
  <c r="X56"/>
  <c r="X74"/>
  <c r="X51"/>
  <c r="X73"/>
  <c r="X52"/>
  <c r="X62"/>
  <c r="X78"/>
  <c r="X58"/>
  <c r="AJ81"/>
  <c r="AJ57"/>
  <c r="AJ62"/>
  <c r="AJ80"/>
  <c r="AJ69"/>
  <c r="AJ74"/>
  <c r="AJ52"/>
  <c r="AJ61"/>
  <c r="AJ66"/>
  <c r="AJ79"/>
  <c r="AJ51"/>
  <c r="AJ71"/>
  <c r="AJ68"/>
  <c r="AY61"/>
  <c r="AY52"/>
  <c r="AY83"/>
  <c r="AY65"/>
  <c r="AY71"/>
  <c r="AY81"/>
  <c r="AY72"/>
  <c r="AY62"/>
  <c r="AZ52"/>
  <c r="AZ53"/>
  <c r="AZ63"/>
  <c r="AZ58"/>
  <c r="AZ65"/>
  <c r="AZ77"/>
  <c r="AZ70"/>
  <c r="AZ82"/>
  <c r="AZ75"/>
  <c r="AJ70"/>
  <c r="AJ63"/>
  <c r="AJ72"/>
  <c r="X61"/>
  <c r="X82"/>
  <c r="BE14"/>
  <c r="AJ56"/>
  <c r="AJ83"/>
  <c r="AR51"/>
  <c r="AR77"/>
  <c r="AR68"/>
  <c r="AR83"/>
  <c r="AR66"/>
  <c r="AR72"/>
  <c r="AR63"/>
  <c r="AR78"/>
  <c r="AR73"/>
  <c r="CA10"/>
  <c r="I11" i="4" s="1"/>
  <c r="M11" s="1"/>
  <c r="AY64" i="2"/>
  <c r="AY73"/>
  <c r="AY66"/>
  <c r="AY56"/>
  <c r="AY54"/>
  <c r="AY78"/>
  <c r="AY55"/>
  <c r="AY77"/>
  <c r="AY59"/>
  <c r="AZ69"/>
  <c r="AZ79"/>
  <c r="AZ78"/>
  <c r="AZ73"/>
  <c r="AZ80"/>
  <c r="AZ72"/>
  <c r="AZ56"/>
  <c r="AZ83"/>
  <c r="AW77"/>
  <c r="AW56"/>
  <c r="AW58"/>
  <c r="AW78"/>
  <c r="AW60"/>
  <c r="AW63"/>
  <c r="AW67"/>
  <c r="AW59"/>
  <c r="AU72"/>
  <c r="AU82"/>
  <c r="AU65"/>
  <c r="AU77"/>
  <c r="AU59"/>
  <c r="AU54"/>
  <c r="AU58"/>
  <c r="AU52"/>
  <c r="AU69"/>
  <c r="AS57"/>
  <c r="AS61"/>
  <c r="AS51"/>
  <c r="AS74"/>
  <c r="AS54"/>
  <c r="AS58"/>
  <c r="AS60"/>
  <c r="AS84"/>
  <c r="AJ53"/>
  <c r="AJ84"/>
  <c r="X85"/>
  <c r="X54"/>
  <c r="BE15"/>
  <c r="AJ76"/>
  <c r="AJ59"/>
  <c r="V45"/>
  <c r="AR85"/>
  <c r="AR54"/>
  <c r="AR76"/>
  <c r="AR59"/>
  <c r="AR64"/>
  <c r="AR71"/>
  <c r="AR52"/>
  <c r="AY79"/>
  <c r="AY58"/>
  <c r="AY76"/>
  <c r="AY51"/>
  <c r="AY80"/>
  <c r="AY53"/>
  <c r="AY63"/>
  <c r="AY85"/>
  <c r="AZ85"/>
  <c r="AZ54"/>
  <c r="AZ64"/>
  <c r="AZ81"/>
  <c r="AZ84"/>
  <c r="AZ68"/>
  <c r="AZ55"/>
  <c r="AZ76"/>
  <c r="AU63"/>
  <c r="AU64"/>
  <c r="AU85"/>
  <c r="AU67"/>
  <c r="AU73"/>
  <c r="AU83"/>
  <c r="AU84"/>
  <c r="BE12"/>
  <c r="CA12"/>
  <c r="I13" i="4" s="1"/>
  <c r="M13" s="1"/>
  <c r="BE8" i="2"/>
  <c r="CA11"/>
  <c r="I12" i="4" s="1"/>
  <c r="M12" s="1"/>
  <c r="BE11" i="2"/>
  <c r="AQ45"/>
  <c r="AQ48"/>
  <c r="BF48"/>
  <c r="BE6"/>
  <c r="O55"/>
  <c r="O63"/>
  <c r="O54"/>
  <c r="O70"/>
  <c r="O68"/>
  <c r="O77"/>
  <c r="O85"/>
  <c r="O84"/>
  <c r="O82"/>
  <c r="O57"/>
  <c r="O67"/>
  <c r="O66"/>
  <c r="O71"/>
  <c r="O81"/>
  <c r="O76"/>
  <c r="O72"/>
  <c r="O58"/>
  <c r="O75"/>
  <c r="O78"/>
  <c r="O69"/>
  <c r="O73"/>
  <c r="O80"/>
  <c r="O53"/>
  <c r="O65"/>
  <c r="O62"/>
  <c r="O64"/>
  <c r="O79"/>
  <c r="O60"/>
  <c r="O74"/>
  <c r="O61"/>
  <c r="O52"/>
  <c r="O56"/>
  <c r="O59"/>
  <c r="O51"/>
  <c r="O83"/>
  <c r="AB55"/>
  <c r="AB63"/>
  <c r="AB71"/>
  <c r="AB79"/>
  <c r="AB57"/>
  <c r="AB65"/>
  <c r="AB73"/>
  <c r="AB81"/>
  <c r="AB74"/>
  <c r="AB58"/>
  <c r="AB61"/>
  <c r="AB77"/>
  <c r="AB80"/>
  <c r="AB66"/>
  <c r="AB82"/>
  <c r="AB68"/>
  <c r="AB53"/>
  <c r="AB75"/>
  <c r="AB84"/>
  <c r="AB76"/>
  <c r="AB52"/>
  <c r="AB67"/>
  <c r="AB62"/>
  <c r="AB56"/>
  <c r="AB60"/>
  <c r="AB64"/>
  <c r="AB69"/>
  <c r="AB70"/>
  <c r="AB72"/>
  <c r="AB51"/>
  <c r="AB85"/>
  <c r="AB59"/>
  <c r="AB83"/>
  <c r="AB54"/>
  <c r="AB78"/>
  <c r="N54"/>
  <c r="N62"/>
  <c r="N70"/>
  <c r="N78"/>
  <c r="N73"/>
  <c r="N53"/>
  <c r="N69"/>
  <c r="N77"/>
  <c r="N55"/>
  <c r="N63"/>
  <c r="N56"/>
  <c r="N64"/>
  <c r="N72"/>
  <c r="N80"/>
  <c r="N79"/>
  <c r="N57"/>
  <c r="N51"/>
  <c r="N81"/>
  <c r="N59"/>
  <c r="N58"/>
  <c r="N74"/>
  <c r="N83"/>
  <c r="N71"/>
  <c r="N52"/>
  <c r="N76"/>
  <c r="N61"/>
  <c r="N67"/>
  <c r="N60"/>
  <c r="N65"/>
  <c r="N68"/>
  <c r="N85"/>
  <c r="N66"/>
  <c r="N84"/>
  <c r="N75"/>
  <c r="N82"/>
  <c r="BE13"/>
  <c r="CA13"/>
  <c r="I14" i="4" s="1"/>
  <c r="M14" s="1"/>
  <c r="P54" i="2"/>
  <c r="P70"/>
  <c r="P51"/>
  <c r="P57"/>
  <c r="P65"/>
  <c r="P73"/>
  <c r="P81"/>
  <c r="P76"/>
  <c r="P56"/>
  <c r="P74"/>
  <c r="P59"/>
  <c r="P67"/>
  <c r="P75"/>
  <c r="P83"/>
  <c r="P78"/>
  <c r="P60"/>
  <c r="P80"/>
  <c r="P66"/>
  <c r="P58"/>
  <c r="P53"/>
  <c r="P69"/>
  <c r="P85"/>
  <c r="P64"/>
  <c r="P63"/>
  <c r="P72"/>
  <c r="P84"/>
  <c r="P82"/>
  <c r="P62"/>
  <c r="P61"/>
  <c r="P79"/>
  <c r="P68"/>
  <c r="P55"/>
  <c r="P77"/>
  <c r="P52"/>
  <c r="P71"/>
  <c r="L53"/>
  <c r="L61"/>
  <c r="L69"/>
  <c r="L77"/>
  <c r="L85"/>
  <c r="L54"/>
  <c r="L70"/>
  <c r="L82"/>
  <c r="L60"/>
  <c r="L63"/>
  <c r="L73"/>
  <c r="L83"/>
  <c r="L58"/>
  <c r="L76"/>
  <c r="L51"/>
  <c r="L79"/>
  <c r="L66"/>
  <c r="L55"/>
  <c r="L65"/>
  <c r="L74"/>
  <c r="L62"/>
  <c r="L56"/>
  <c r="L59"/>
  <c r="L71"/>
  <c r="L81"/>
  <c r="L84"/>
  <c r="L72"/>
  <c r="L52"/>
  <c r="L57"/>
  <c r="L67"/>
  <c r="L80"/>
  <c r="L64"/>
  <c r="L68"/>
  <c r="L75"/>
  <c r="L78"/>
  <c r="W57"/>
  <c r="W65"/>
  <c r="W58"/>
  <c r="W56"/>
  <c r="W75"/>
  <c r="W83"/>
  <c r="W68"/>
  <c r="W74"/>
  <c r="W82"/>
  <c r="W61"/>
  <c r="W54"/>
  <c r="W60"/>
  <c r="W79"/>
  <c r="W64"/>
  <c r="W70"/>
  <c r="W67"/>
  <c r="W73"/>
  <c r="W80"/>
  <c r="W53"/>
  <c r="W63"/>
  <c r="W71"/>
  <c r="W72"/>
  <c r="W78"/>
  <c r="W59"/>
  <c r="W69"/>
  <c r="W51"/>
  <c r="W77"/>
  <c r="W52"/>
  <c r="W84"/>
  <c r="W55"/>
  <c r="W66"/>
  <c r="W85"/>
  <c r="W76"/>
  <c r="W62"/>
  <c r="W81"/>
  <c r="D57"/>
  <c r="D65"/>
  <c r="D73"/>
  <c r="D81"/>
  <c r="D80"/>
  <c r="D62"/>
  <c r="D72"/>
  <c r="D52"/>
  <c r="D60"/>
  <c r="D61"/>
  <c r="D71"/>
  <c r="D83"/>
  <c r="D54"/>
  <c r="D51"/>
  <c r="D68"/>
  <c r="D55"/>
  <c r="D77"/>
  <c r="D66"/>
  <c r="D64"/>
  <c r="D63"/>
  <c r="D85"/>
  <c r="D76"/>
  <c r="D56"/>
  <c r="D59"/>
  <c r="D69"/>
  <c r="D79"/>
  <c r="D84"/>
  <c r="D70"/>
  <c r="D82"/>
  <c r="D67"/>
  <c r="D74"/>
  <c r="D78"/>
  <c r="D53"/>
  <c r="D75"/>
  <c r="D58"/>
  <c r="N45"/>
  <c r="D45"/>
  <c r="BB45"/>
  <c r="L3" i="9"/>
  <c r="M3" s="1"/>
  <c r="BE41" i="2"/>
  <c r="BG48"/>
  <c r="AQ76"/>
  <c r="BF76"/>
  <c r="AQ69"/>
  <c r="AQ75"/>
  <c r="BB75"/>
  <c r="AQ56"/>
  <c r="BD56"/>
  <c r="AQ62"/>
  <c r="BB62"/>
  <c r="AQ67"/>
  <c r="AQ81"/>
  <c r="BD81"/>
  <c r="AQ52"/>
  <c r="BB52"/>
  <c r="AQ83"/>
  <c r="BF83"/>
  <c r="AQ53"/>
  <c r="AQ65"/>
  <c r="BC65"/>
  <c r="AQ59"/>
  <c r="BC59"/>
  <c r="AQ55"/>
  <c r="BF55"/>
  <c r="AQ64"/>
  <c r="AQ82"/>
  <c r="BF82"/>
  <c r="AQ63"/>
  <c r="BB63"/>
  <c r="AQ71"/>
  <c r="BF71"/>
  <c r="AQ80"/>
  <c r="AQ74"/>
  <c r="BD74"/>
  <c r="AQ58"/>
  <c r="BF58"/>
  <c r="AQ51"/>
  <c r="BC51"/>
  <c r="AQ84"/>
  <c r="AQ60"/>
  <c r="BC60"/>
  <c r="AQ70"/>
  <c r="BC70"/>
  <c r="AQ66"/>
  <c r="BF66"/>
  <c r="AQ68"/>
  <c r="AQ78"/>
  <c r="BC78"/>
  <c r="AQ79"/>
  <c r="BB79"/>
  <c r="AQ73"/>
  <c r="BC73"/>
  <c r="AQ72"/>
  <c r="AQ57"/>
  <c r="BD57"/>
  <c r="AQ54"/>
  <c r="BF54"/>
  <c r="AQ85"/>
  <c r="BB85"/>
  <c r="AQ77"/>
  <c r="AQ61"/>
  <c r="BB61"/>
  <c r="BF63"/>
  <c r="BD54"/>
  <c r="BB80"/>
  <c r="BF80"/>
  <c r="BD80"/>
  <c r="BC80"/>
  <c r="BD78"/>
  <c r="BB69"/>
  <c r="BD69"/>
  <c r="BF69"/>
  <c r="BC69"/>
  <c r="BC77"/>
  <c r="BB77"/>
  <c r="BF77"/>
  <c r="BD77"/>
  <c r="BD61"/>
  <c r="BD65"/>
  <c r="BD53"/>
  <c r="BB53"/>
  <c r="BF53"/>
  <c r="BC53"/>
  <c r="BF79"/>
  <c r="BB76"/>
  <c r="BC76"/>
  <c r="BC66"/>
  <c r="BB66"/>
  <c r="BD68"/>
  <c r="BF68"/>
  <c r="BC68"/>
  <c r="BB68"/>
  <c r="BB71"/>
  <c r="BC72"/>
  <c r="BB72"/>
  <c r="BF72"/>
  <c r="BD72"/>
  <c r="BD73"/>
  <c r="BF73"/>
  <c r="BF59"/>
  <c r="BD55"/>
  <c r="BB55"/>
  <c r="BD60"/>
  <c r="BC57"/>
  <c r="BD82"/>
  <c r="BD85"/>
  <c r="BF51"/>
  <c r="BD51"/>
  <c r="BC62"/>
  <c r="BF62"/>
  <c r="BD75"/>
  <c r="BC67"/>
  <c r="BB67"/>
  <c r="BF67"/>
  <c r="BD67"/>
  <c r="BB84"/>
  <c r="BF84"/>
  <c r="BC84"/>
  <c r="BD84"/>
  <c r="BC56"/>
  <c r="BD64"/>
  <c r="BF64"/>
  <c r="BB64"/>
  <c r="BC64"/>
  <c r="BB83"/>
  <c r="BD83"/>
  <c r="BF52"/>
  <c r="BB81"/>
  <c r="BF81"/>
  <c r="BB82"/>
  <c r="BF60"/>
  <c r="BB65"/>
  <c r="BF74"/>
  <c r="BC81"/>
  <c r="BE81"/>
  <c r="BF75"/>
  <c r="BC82"/>
  <c r="BF57"/>
  <c r="BB60"/>
  <c r="BC58"/>
  <c r="BF65"/>
  <c r="BF61"/>
  <c r="BF78"/>
  <c r="BB74"/>
  <c r="BC75"/>
  <c r="BF85"/>
  <c r="BB57"/>
  <c r="BF70"/>
  <c r="BC71"/>
  <c r="BC61"/>
  <c r="BE61"/>
  <c r="BB78"/>
  <c r="BC74"/>
  <c r="BE68"/>
  <c r="BE53"/>
  <c r="BE51"/>
  <c r="BE64"/>
  <c r="BE84"/>
  <c r="BE75"/>
  <c r="BE65"/>
  <c r="BE73"/>
  <c r="BD52"/>
  <c r="BF56"/>
  <c r="BB59"/>
  <c r="BD58"/>
  <c r="BD63"/>
  <c r="BE74"/>
  <c r="BC52"/>
  <c r="BC83"/>
  <c r="BE83"/>
  <c r="BB56"/>
  <c r="BD62"/>
  <c r="BE62"/>
  <c r="BB51"/>
  <c r="BC85"/>
  <c r="BE85"/>
  <c r="BC55"/>
  <c r="BE55"/>
  <c r="BG55"/>
  <c r="J11" i="4"/>
  <c r="BD59" i="2"/>
  <c r="BB70"/>
  <c r="BB58"/>
  <c r="BB73"/>
  <c r="BD71"/>
  <c r="BE71"/>
  <c r="BD66"/>
  <c r="BE66"/>
  <c r="BD76"/>
  <c r="BE76"/>
  <c r="BC79"/>
  <c r="BB54"/>
  <c r="BC63"/>
  <c r="BD70"/>
  <c r="BE70"/>
  <c r="BD79"/>
  <c r="BC54"/>
  <c r="BE54"/>
  <c r="BG54"/>
  <c r="J10" i="4"/>
  <c r="BE57" i="2"/>
  <c r="BG57"/>
  <c r="J13" i="4"/>
  <c r="BE67" i="2"/>
  <c r="BE60"/>
  <c r="BG60"/>
  <c r="J16" i="4"/>
  <c r="BE72" i="2"/>
  <c r="BG53"/>
  <c r="J9" i="4"/>
  <c r="BE77" i="2"/>
  <c r="BE78"/>
  <c r="BE56"/>
  <c r="BG56"/>
  <c r="J12" i="4"/>
  <c r="BG51" i="2"/>
  <c r="BE82"/>
  <c r="BE69"/>
  <c r="BE80"/>
  <c r="BE79"/>
  <c r="BE63"/>
  <c r="BE52"/>
  <c r="BG52"/>
  <c r="J8" i="4"/>
  <c r="BE58" i="2"/>
  <c r="BG58"/>
  <c r="J14" i="4"/>
  <c r="BE59" i="2"/>
  <c r="BG59"/>
  <c r="J15" i="4"/>
  <c r="J7"/>
  <c r="J42"/>
  <c r="BG86" i="2"/>
  <c r="BE42"/>
  <c r="H42" i="4"/>
  <c r="F42"/>
  <c r="E42"/>
  <c r="G37" i="6"/>
  <c r="H37" s="1"/>
  <c r="G54"/>
  <c r="H54" s="1"/>
  <c r="G18"/>
  <c r="H18" s="1"/>
  <c r="G43"/>
  <c r="H43" s="1"/>
  <c r="G28"/>
  <c r="H28" s="1"/>
  <c r="G26"/>
  <c r="H26" s="1"/>
  <c r="G39"/>
  <c r="H39" s="1"/>
  <c r="G42"/>
  <c r="H42" s="1"/>
  <c r="G47"/>
  <c r="H47" s="1"/>
  <c r="G24"/>
  <c r="H24" s="1"/>
  <c r="G19"/>
  <c r="H19" s="1"/>
  <c r="G27"/>
  <c r="H27" s="1"/>
  <c r="G40"/>
  <c r="H40" s="1"/>
  <c r="G56"/>
  <c r="H56" s="1"/>
  <c r="G12"/>
  <c r="H12" s="1"/>
  <c r="G58"/>
  <c r="H58" s="1"/>
  <c r="G38"/>
  <c r="H38" s="1"/>
  <c r="G31"/>
  <c r="H31" s="1"/>
  <c r="G41"/>
  <c r="H41" s="1"/>
  <c r="G60"/>
  <c r="H60" s="1"/>
  <c r="G22"/>
  <c r="H22" s="1"/>
  <c r="G36"/>
  <c r="H36" s="1"/>
  <c r="G6"/>
  <c r="H6" s="1"/>
  <c r="G45"/>
  <c r="H45" s="1"/>
  <c r="G8"/>
  <c r="H8" s="1"/>
  <c r="G59"/>
  <c r="H59" s="1"/>
  <c r="G33"/>
  <c r="H33" s="1"/>
  <c r="G14"/>
  <c r="H14" s="1"/>
  <c r="G10"/>
  <c r="H10" s="1"/>
  <c r="G21"/>
  <c r="H21" s="1"/>
  <c r="G17"/>
  <c r="H17" s="1"/>
  <c r="G23"/>
  <c r="H23" s="1"/>
  <c r="G9"/>
  <c r="H9" s="1"/>
  <c r="G55"/>
  <c r="H55" s="1"/>
  <c r="G20"/>
  <c r="H20" s="1"/>
  <c r="G7"/>
  <c r="H7" s="1"/>
  <c r="G35"/>
  <c r="H35" s="1"/>
  <c r="G53"/>
  <c r="H53" s="1"/>
  <c r="G15"/>
  <c r="H15" s="1"/>
  <c r="G29"/>
  <c r="H29" s="1"/>
  <c r="G57"/>
  <c r="H57" s="1"/>
  <c r="G61"/>
  <c r="H61" s="1"/>
  <c r="G46"/>
  <c r="H46" s="1"/>
  <c r="G34"/>
  <c r="H34" s="1"/>
  <c r="G62"/>
  <c r="H62" s="1"/>
  <c r="G30"/>
  <c r="H30" s="1"/>
  <c r="G63"/>
  <c r="H63" s="1"/>
  <c r="G44"/>
  <c r="H44" s="1"/>
  <c r="G13"/>
  <c r="H13" s="1"/>
  <c r="F25" l="1"/>
  <c r="F32"/>
  <c r="F16"/>
  <c r="F64"/>
  <c r="F48"/>
  <c r="F65" l="1"/>
</calcChain>
</file>

<file path=xl/comments1.xml><?xml version="1.0" encoding="utf-8"?>
<comments xmlns="http://schemas.openxmlformats.org/spreadsheetml/2006/main">
  <authors>
    <author/>
  </authors>
  <commentList>
    <comment ref="D6" authorId="0">
      <text>
        <r>
          <rPr>
            <b/>
            <sz val="12"/>
            <color indexed="17"/>
            <rFont val="Times New Roman"/>
            <family val="1"/>
          </rPr>
          <t xml:space="preserve">Tapez 1 si réussi
</t>
        </r>
        <r>
          <rPr>
            <b/>
            <sz val="12"/>
            <color indexed="10"/>
            <rFont val="Times New Roman"/>
            <family val="1"/>
          </rPr>
          <t xml:space="preserve">Tapez 0 si échoué
</t>
        </r>
        <r>
          <rPr>
            <b/>
            <sz val="12"/>
            <color indexed="8"/>
            <rFont val="Times New Roman"/>
            <family val="1"/>
          </rPr>
          <t>Tapez A si absent</t>
        </r>
      </text>
    </comment>
  </commentList>
</comments>
</file>

<file path=xl/sharedStrings.xml><?xml version="1.0" encoding="utf-8"?>
<sst xmlns="http://schemas.openxmlformats.org/spreadsheetml/2006/main" count="400" uniqueCount="300">
  <si>
    <t>Notice d'utilisation</t>
  </si>
  <si>
    <t>Ecole</t>
  </si>
  <si>
    <t xml:space="preserve">Indiquez le seuil
d'alerte de difficulté </t>
  </si>
  <si>
    <t>Enseignant</t>
  </si>
  <si>
    <t>Classe</t>
  </si>
  <si>
    <t>Ecrire</t>
  </si>
  <si>
    <t>Nombre
d'items
échoués</t>
  </si>
  <si>
    <t>Nombre
d'items
réussis</t>
  </si>
  <si>
    <t>%
de
réussite</t>
  </si>
  <si>
    <t>Situation
de
l'élève</t>
  </si>
  <si>
    <t>N°</t>
  </si>
  <si>
    <t>NOM et Prénom</t>
  </si>
  <si>
    <t>L
1</t>
  </si>
  <si>
    <t>L
2</t>
  </si>
  <si>
    <t>L
3</t>
  </si>
  <si>
    <t>L
4</t>
  </si>
  <si>
    <t>L
5</t>
  </si>
  <si>
    <t>L
6</t>
  </si>
  <si>
    <t>L
7</t>
  </si>
  <si>
    <t>L
8</t>
  </si>
  <si>
    <t>L
9</t>
  </si>
  <si>
    <t>L
10</t>
  </si>
  <si>
    <t>Nbre
absences</t>
  </si>
  <si>
    <t>C</t>
  </si>
  <si>
    <t>L</t>
  </si>
  <si>
    <t>E</t>
  </si>
  <si>
    <t>% Français mi-CE1</t>
  </si>
  <si>
    <t>Nombre
d'items échoués</t>
  </si>
  <si>
    <t>Nombre
d'items réussis</t>
  </si>
  <si>
    <t>Pourcentage de réussites</t>
  </si>
  <si>
    <t>Pourcentage
de réussite
par champ</t>
  </si>
  <si>
    <t>Absences par item</t>
  </si>
  <si>
    <t>Nbre items évalués</t>
  </si>
  <si>
    <t>Calcul items
réussis à 80%</t>
  </si>
  <si>
    <t xml:space="preserve">Nom </t>
  </si>
  <si>
    <t>Prénom</t>
  </si>
  <si>
    <t>% Français fin-CE1</t>
  </si>
  <si>
    <t>Profil de la classe</t>
  </si>
  <si>
    <t>Repérage des difficultés
par champ</t>
  </si>
  <si>
    <t>Totaux</t>
  </si>
  <si>
    <t>Situation de l'élève</t>
  </si>
  <si>
    <t>% de réussite
par champ</t>
  </si>
  <si>
    <t>Difficulté avérée
par champ</t>
  </si>
  <si>
    <t>mi-CE1</t>
  </si>
  <si>
    <t>fin-CE1</t>
  </si>
  <si>
    <t>Profil de l'élève</t>
  </si>
  <si>
    <t>Item</t>
  </si>
  <si>
    <t>Code</t>
  </si>
  <si>
    <t>Bilan</t>
  </si>
  <si>
    <t>items</t>
  </si>
  <si>
    <t>L1</t>
  </si>
  <si>
    <t>L2</t>
  </si>
  <si>
    <t>L3</t>
  </si>
  <si>
    <t>L4</t>
  </si>
  <si>
    <t>L5</t>
  </si>
  <si>
    <t>L6</t>
  </si>
  <si>
    <t>L7</t>
  </si>
  <si>
    <t>L8</t>
  </si>
  <si>
    <t>L9</t>
  </si>
  <si>
    <t>L10</t>
  </si>
  <si>
    <t>Dégager le thème d'un texte</t>
  </si>
  <si>
    <t>Repérer dans un texte les informations explicites, inférer des informations implicites</t>
  </si>
  <si>
    <t>Lire seul , comprendre une consigne</t>
  </si>
  <si>
    <t>Lire seul, comprendre un énoncé, une consigne</t>
  </si>
  <si>
    <t>E
11</t>
  </si>
  <si>
    <t>E
12</t>
  </si>
  <si>
    <t>E
13</t>
  </si>
  <si>
    <t>E
14</t>
  </si>
  <si>
    <t>E
15</t>
  </si>
  <si>
    <t>E
16</t>
  </si>
  <si>
    <t>V
19</t>
  </si>
  <si>
    <t>V
20</t>
  </si>
  <si>
    <t>G
25</t>
  </si>
  <si>
    <t>G
26</t>
  </si>
  <si>
    <t>G
27</t>
  </si>
  <si>
    <t>G
28</t>
  </si>
  <si>
    <t>G
29</t>
  </si>
  <si>
    <t>G
30</t>
  </si>
  <si>
    <t>O
40</t>
  </si>
  <si>
    <t>Lire</t>
  </si>
  <si>
    <t>Vocab.</t>
  </si>
  <si>
    <t>Grammaire</t>
  </si>
  <si>
    <t>Orthographe</t>
  </si>
  <si>
    <t>Pour choisir un élève, cliquez dans la case ci-contre, 
puis sur la flèche et sélectionnez son nom.</t>
  </si>
  <si>
    <t>LECTURE</t>
  </si>
  <si>
    <t>ECRIRE</t>
  </si>
  <si>
    <t>GRAMMAIRE</t>
  </si>
  <si>
    <t>ORTHOGRAPHE</t>
  </si>
  <si>
    <t>Comprendre les mots nouveaux et les utiliser à bon escient</t>
  </si>
  <si>
    <t>Rédiger un texte d'au moins 15 lignes</t>
  </si>
  <si>
    <t>E11</t>
  </si>
  <si>
    <t>E12</t>
  </si>
  <si>
    <t>E13</t>
  </si>
  <si>
    <t>E14</t>
  </si>
  <si>
    <t>E15</t>
  </si>
  <si>
    <t>E16</t>
  </si>
  <si>
    <t>V19</t>
  </si>
  <si>
    <t>V20</t>
  </si>
  <si>
    <t>G25</t>
  </si>
  <si>
    <t>G26</t>
  </si>
  <si>
    <t>G27</t>
  </si>
  <si>
    <t>G28</t>
  </si>
  <si>
    <t>G29</t>
  </si>
  <si>
    <t>G30</t>
  </si>
  <si>
    <t>O40</t>
  </si>
  <si>
    <t>Maitriser quelques relations de sens entre les mots</t>
  </si>
  <si>
    <t>Maitriser quelques relation de sens entre les mots. Définir un mot connu en utilisant un terme générique adéquat</t>
  </si>
  <si>
    <t>Maitriser quelques relations concernant la forme et le sens des mots</t>
  </si>
  <si>
    <t>Utiliser la construction d'un mot inconnu pour le comprendre</t>
  </si>
  <si>
    <t>Identifier les fonctions des mots dans la phrase</t>
  </si>
  <si>
    <t>Conjuguer les verbes, utiliser les temps à bon escient</t>
  </si>
  <si>
    <t>Maîtriser l'orthographe grammaticale</t>
  </si>
  <si>
    <t>Maîtriser l'orthographe lexicale</t>
  </si>
  <si>
    <t xml:space="preserve">Connaissances et capacités du socle </t>
  </si>
  <si>
    <t>A</t>
  </si>
  <si>
    <t>LIR</t>
  </si>
  <si>
    <t>ECR</t>
  </si>
  <si>
    <t>VOC</t>
  </si>
  <si>
    <t>GRA</t>
  </si>
  <si>
    <t>ORT</t>
  </si>
  <si>
    <t>% de 
réussite LIR</t>
  </si>
  <si>
    <t>Situation
LIR</t>
  </si>
  <si>
    <t>% de 
réussite ECR</t>
  </si>
  <si>
    <t>Absences
ECR</t>
  </si>
  <si>
    <t>Absences
LIR</t>
  </si>
  <si>
    <t>Situation
ECR</t>
  </si>
  <si>
    <t>% de 
réussite VOC</t>
  </si>
  <si>
    <t>Absences
VOC</t>
  </si>
  <si>
    <t>Situation
VOC</t>
  </si>
  <si>
    <t>% de 
réuss GRA</t>
  </si>
  <si>
    <t>Situation
GRA</t>
  </si>
  <si>
    <t>% de 
réuss ORT</t>
  </si>
  <si>
    <t>Absences
ORT</t>
  </si>
  <si>
    <t>Situation
ORT</t>
  </si>
  <si>
    <t>Absences
GRA</t>
  </si>
  <si>
    <t>Données saisies</t>
  </si>
  <si>
    <t>Seuil d'alerte</t>
  </si>
  <si>
    <t>Score total LECTURE  /10</t>
  </si>
  <si>
    <t>% Français CM1</t>
  </si>
  <si>
    <t>O
41</t>
  </si>
  <si>
    <t>O
42</t>
  </si>
  <si>
    <t>O
43</t>
  </si>
  <si>
    <t>O
44</t>
  </si>
  <si>
    <t>O
45</t>
  </si>
  <si>
    <t>O
46</t>
  </si>
  <si>
    <t>O
47</t>
  </si>
  <si>
    <t>O
48</t>
  </si>
  <si>
    <t>O
49</t>
  </si>
  <si>
    <t>O
50</t>
  </si>
  <si>
    <t>G
31</t>
  </si>
  <si>
    <t>G
32</t>
  </si>
  <si>
    <t>G
33</t>
  </si>
  <si>
    <t>G
34</t>
  </si>
  <si>
    <t>G
35</t>
  </si>
  <si>
    <t>G
36</t>
  </si>
  <si>
    <t>G
37</t>
  </si>
  <si>
    <t>G
38</t>
  </si>
  <si>
    <t>G
39</t>
  </si>
  <si>
    <t>V
21</t>
  </si>
  <si>
    <t>V
22</t>
  </si>
  <si>
    <t>V
23</t>
  </si>
  <si>
    <t>V
24</t>
  </si>
  <si>
    <t>E
17</t>
  </si>
  <si>
    <t>E
18</t>
  </si>
  <si>
    <t xml:space="preserve">Lire et comprendre sans aide les consignes du travail </t>
  </si>
  <si>
    <t>Copier un texte d'au moins 15 lignes en lui donnant une présentation adaptés</t>
  </si>
  <si>
    <t>E17</t>
  </si>
  <si>
    <t>E18</t>
  </si>
  <si>
    <t>V21</t>
  </si>
  <si>
    <t>V22</t>
  </si>
  <si>
    <t>V23</t>
  </si>
  <si>
    <t>V24</t>
  </si>
  <si>
    <t>G31</t>
  </si>
  <si>
    <t>G32</t>
  </si>
  <si>
    <t>G33</t>
  </si>
  <si>
    <t>G34</t>
  </si>
  <si>
    <t>G35</t>
  </si>
  <si>
    <t>G36</t>
  </si>
  <si>
    <t>G37</t>
  </si>
  <si>
    <t>G38</t>
  </si>
  <si>
    <t>G39</t>
  </si>
  <si>
    <t>O41</t>
  </si>
  <si>
    <t>O42</t>
  </si>
  <si>
    <t>O43</t>
  </si>
  <si>
    <t>O44</t>
  </si>
  <si>
    <t>O45</t>
  </si>
  <si>
    <t>O46</t>
  </si>
  <si>
    <t>O47</t>
  </si>
  <si>
    <t>O48</t>
  </si>
  <si>
    <t>O49</t>
  </si>
  <si>
    <t>O50</t>
  </si>
  <si>
    <t>VOCABULAIRE</t>
  </si>
  <si>
    <t>Utiliser le contexte pour comprendre un mot inconnu</t>
  </si>
  <si>
    <t>Comprendre les mots nouveaux 
Identifier l'utilisation d'un mot ou une expression au sens figuré</t>
  </si>
  <si>
    <t>Définir un mot connu en utilisant un terme générique adéquat</t>
  </si>
  <si>
    <t>Distinguer les mots selon leur nature</t>
  </si>
  <si>
    <t>Appliquer la règle de l'accord verbe/sujet y compris avec le sujet « qui ». Accorder l'adjectif avec le nom.</t>
  </si>
  <si>
    <t>Écrire sans erreur les homophones grammaticaux : on/ont dont/donc quel/quelle/qu'elle sans/s'en</t>
  </si>
  <si>
    <t>mais/mes
c'est/ses
là/la/l'a</t>
  </si>
  <si>
    <t>Bilan de l'élève</t>
  </si>
  <si>
    <t>Score total ECRIRE /8</t>
  </si>
  <si>
    <t>Score total VOCABULAIRE /6</t>
  </si>
  <si>
    <t>Score total GRAMMAIRE /15</t>
  </si>
  <si>
    <t>Score total ORTHOGRAPHE /11</t>
  </si>
  <si>
    <t>Score global /50</t>
  </si>
  <si>
    <t/>
  </si>
  <si>
    <t>Alerte décalage
avec la classe</t>
  </si>
  <si>
    <t>Items calcul décalage classe</t>
  </si>
  <si>
    <t>Décalage classe sur tous les champs</t>
  </si>
  <si>
    <t>Nombre d'élèves en difficulté FRA</t>
  </si>
  <si>
    <t>Nombre d'élèves en décalage avec la classe FRA</t>
  </si>
  <si>
    <t>Absences</t>
  </si>
  <si>
    <t>Réussites</t>
  </si>
  <si>
    <t>Echecs</t>
  </si>
  <si>
    <t>Calcul 1/3</t>
  </si>
  <si>
    <t>Résultats Français</t>
  </si>
  <si>
    <t>0 à &lt;10%</t>
  </si>
  <si>
    <t>10 à &lt;20%</t>
  </si>
  <si>
    <t>20 à &lt;30%</t>
  </si>
  <si>
    <t>30 à &lt;40%</t>
  </si>
  <si>
    <t>40 à &lt;50%</t>
  </si>
  <si>
    <t>50 à &lt;60%</t>
  </si>
  <si>
    <t>60 à &lt;70%</t>
  </si>
  <si>
    <t>70 à &lt;80%</t>
  </si>
  <si>
    <t>80 à &lt;90%</t>
  </si>
  <si>
    <t>90 à &lt;100%</t>
  </si>
  <si>
    <t>Total</t>
  </si>
  <si>
    <t>ABS</t>
  </si>
  <si>
    <t>Nombre d'élèves</t>
  </si>
  <si>
    <t>% de réussite global en Français</t>
  </si>
  <si>
    <t>Connaissances et 
compétences de fin de CM1</t>
  </si>
  <si>
    <t>La mention "décalage avec la classe" indique que l'élève a réussi moins de 2/3 des items réussis à 80% par le groupe classe. Elle souligne une situation de rupture avec la classe qui doit être étudiée avec attention.</t>
  </si>
  <si>
    <t>Lire un texte, le comprendre, reformuler, résumer.</t>
  </si>
  <si>
    <t>Lire avec aisance (à haute voix, silencieusement) un texte</t>
  </si>
  <si>
    <t>Lire à haute voix avec fluidité et de manière expressive un extrait de texte, après préparation.</t>
  </si>
  <si>
    <t>Lire à haute voix avec fluidité et de manière expressive un texte d’une dizaine de  lignes après préparation.</t>
  </si>
  <si>
    <t>Utiliser les outils usuels de la classe</t>
  </si>
  <si>
    <t>Effectuer seul des recherches dans les ouvrages documentaires.</t>
  </si>
  <si>
    <t>Savoir amplifier une phrase simple par l’ajout d’éléments coordonnés</t>
  </si>
  <si>
    <t>Regrouper les familles de mots
Reconnaître suffixes et préfixes</t>
  </si>
  <si>
    <t xml:space="preserve">Appliquer l'accord du participe passé conjugué avec le verbe être
</t>
  </si>
  <si>
    <t xml:space="preserve">Accord épithète/attribut </t>
  </si>
  <si>
    <t>Mémoriser la graphie de la syllabe finale des mots terminés par ail, eil euil…</t>
  </si>
  <si>
    <t xml:space="preserve">Écrire des mots nouveaux en utilisant un préfixe. 
</t>
  </si>
  <si>
    <t xml:space="preserve">Orthographier les mots les plus fréquents, </t>
  </si>
  <si>
    <t>Orthographier les mots invariables.</t>
  </si>
  <si>
    <t>Conjuguer les verbes étudiés à l'indicatif</t>
  </si>
  <si>
    <t>Comprendre la notion de présent</t>
  </si>
  <si>
    <t>Comprendre la notion d'imparfait</t>
  </si>
  <si>
    <t>Comprendre la notion de passé composé</t>
  </si>
  <si>
    <t>Connaitre temps simple et temps composé</t>
  </si>
  <si>
    <t xml:space="preserve">connaitre les auxiliaires </t>
  </si>
  <si>
    <t>Conjuguer au présent</t>
  </si>
  <si>
    <t>Conjuguer à l'imparfait</t>
  </si>
  <si>
    <t>Conjuguer au futur</t>
  </si>
  <si>
    <t xml:space="preserve">Reconnaitre le  COD, </t>
  </si>
  <si>
    <t>Reconnaitre adj. épithète et attribut</t>
  </si>
  <si>
    <t>Reconnaître verbe, sujet</t>
  </si>
  <si>
    <t xml:space="preserve">Repérer dans un texte les informations explicites
</t>
  </si>
  <si>
    <t>Inférer des informations nouvelles (implicites)</t>
  </si>
  <si>
    <t>%Total</t>
  </si>
  <si>
    <t>PPRE</t>
  </si>
  <si>
    <t>Voca</t>
  </si>
  <si>
    <t>Gram</t>
  </si>
  <si>
    <t>Orth</t>
  </si>
  <si>
    <t>Connaissances et 
compétences évaluées</t>
  </si>
  <si>
    <t>Trouver le titre d’un texte</t>
  </si>
  <si>
    <t>Résumer un texte</t>
  </si>
  <si>
    <t>Sélectionner supports appropriés selon l’objet de la recherche</t>
  </si>
  <si>
    <t>Rechercher  une information dans un tableau, sur une carte</t>
  </si>
  <si>
    <t>Respecter la présentation</t>
  </si>
  <si>
    <t>Respecter les normes de l'écriture</t>
  </si>
  <si>
    <t>Respecter l'orthographe</t>
  </si>
  <si>
    <t>Savoir amplifier une phrase simple par l'ajout de compléments circonstanciels</t>
  </si>
  <si>
    <t>Savoir amplifier une phrase par l'enrichissement des groupes nominaux.</t>
  </si>
  <si>
    <t>Respecter les contraintes syntaxiques et orthographiques ainsi que la ponctuation</t>
  </si>
  <si>
    <t>Poursuivre le récit d'une histoire</t>
  </si>
  <si>
    <t>Maitriser la cohérence narrative</t>
  </si>
  <si>
    <t>Distinguer les noms communs, les adj, les déterminants, les pronoms personnels</t>
  </si>
  <si>
    <t>Reconnaitre les déterminants</t>
  </si>
  <si>
    <t>Reconnaitre les pronoms personnels</t>
  </si>
  <si>
    <t>Copier sans erreur (formation des lettres, orthographe, ponctuation) un texte de 10 lignes en soignant la présentation.</t>
  </si>
  <si>
    <t xml:space="preserve">Rédiger un texte de 10 lignes 
Maitriser la cohérence des temps
Veiller à la cohérence, respecter les contraintes syntaxiques, orthographiques </t>
  </si>
  <si>
    <t xml:space="preserve">Identifier le verbe et le sujet, Distinguer le COD </t>
  </si>
  <si>
    <t>Connaître la distinction entre temps
simple et temps composé, la notion d’auxiliaire</t>
  </si>
  <si>
    <t>S’appuyer sur sa connaissance des</t>
  </si>
  <si>
    <t>familles de mot pour écrire sans erreur</t>
  </si>
  <si>
    <t>Écrire sans erreur des mots invariables,</t>
  </si>
  <si>
    <t xml:space="preserve">en particulier les plus fréquents </t>
  </si>
  <si>
    <t>Mémoriser la graphie de la syllabe</t>
  </si>
  <si>
    <t>finale des noms terminés par -ail, -eil, euil</t>
  </si>
  <si>
    <r>
      <t>E</t>
    </r>
    <r>
      <rPr>
        <b/>
        <sz val="12"/>
        <rFont val="Arial"/>
        <family val="2"/>
      </rPr>
      <t>valuations de français début CM2</t>
    </r>
  </si>
  <si>
    <r>
      <t xml:space="preserve">Saisie des résultats
</t>
    </r>
    <r>
      <rPr>
        <sz val="10"/>
        <rFont val="Arial"/>
        <family val="2"/>
      </rPr>
      <t>Sur la page 'FRA-CM2' indiquez le nom et le prénom de chaque élève. 
Toutes ces informations ne seront saisies qu'une seule fois, elles seront automatiquement répercutées sur les pages suivantes. 
Les résultats des élèves peuvent être saisis avec le clavier (en utilisant les flèches pour changer de cellule, c'est la méthode recommandée) ou avec la souris à partir de la liste déroulante.
Le codage est le suivant : 
tapez 1 si l'item est réussi, 
tapez 0 si l'item est échoué, 
tapez A en cas d'absence qui n'a pas pu être rattrapée. 
Veillez à ne laisser aucune case vide. 
Le seuil d'alerte est fixé à 50 % par défaut.
Il peut être modifié en fonction des besoins rencontrés.</t>
    </r>
  </si>
  <si>
    <t>Evaluations de français début CM2</t>
  </si>
  <si>
    <t>Français CM2</t>
  </si>
  <si>
    <t>CM2</t>
  </si>
  <si>
    <t>Evaluation de
Français CM2</t>
  </si>
  <si>
    <t>Évaluation de français début CM2 - Bilan de l'élève</t>
  </si>
  <si>
    <r>
      <t xml:space="preserve">Évaluation de français CM2 </t>
    </r>
    <r>
      <rPr>
        <b/>
        <i/>
        <sz val="10"/>
        <color indexed="8"/>
        <rFont val="Calibri"/>
        <family val="2"/>
      </rPr>
      <t xml:space="preserve"> </t>
    </r>
    <r>
      <rPr>
        <b/>
        <i/>
        <sz val="8"/>
        <color indexed="8"/>
        <rFont val="Calibri"/>
        <family val="2"/>
      </rPr>
      <t>(suite)</t>
    </r>
  </si>
  <si>
    <t xml:space="preserve">Distinguer selon leur nature les mots
des classes déjà connues ainsi que les
déterminants démonstratifs, les pronoms personnels , les pronoms relatifs </t>
  </si>
</sst>
</file>

<file path=xl/styles.xml><?xml version="1.0" encoding="utf-8"?>
<styleSheet xmlns="http://schemas.openxmlformats.org/spreadsheetml/2006/main">
  <numFmts count="4">
    <numFmt numFmtId="164" formatCode="_-* #,##0.00&quot; €&quot;_-;\-* #,##0.00&quot; €&quot;_-;_-* \-??&quot; €&quot;_-;_-@_-"/>
    <numFmt numFmtId="165" formatCode="0.0%"/>
    <numFmt numFmtId="166" formatCode="0.0"/>
    <numFmt numFmtId="167" formatCode="#,##0.0"/>
  </numFmts>
  <fonts count="81">
    <font>
      <sz val="10"/>
      <name val="Arial"/>
      <family val="2"/>
    </font>
    <font>
      <sz val="10"/>
      <name val="Arial"/>
    </font>
    <font>
      <b/>
      <sz val="16"/>
      <color indexed="9"/>
      <name val="Arial"/>
      <family val="2"/>
    </font>
    <font>
      <sz val="8"/>
      <name val="Arial"/>
      <family val="2"/>
    </font>
    <font>
      <b/>
      <sz val="16"/>
      <name val="Arial"/>
      <family val="2"/>
    </font>
    <font>
      <b/>
      <sz val="10"/>
      <name val="Arial"/>
      <family val="2"/>
    </font>
    <font>
      <b/>
      <sz val="14"/>
      <name val="Arial"/>
      <family val="2"/>
    </font>
    <font>
      <b/>
      <sz val="18"/>
      <color indexed="9"/>
      <name val="Arial"/>
      <family val="2"/>
    </font>
    <font>
      <b/>
      <sz val="12"/>
      <color indexed="8"/>
      <name val="Arial"/>
      <family val="2"/>
    </font>
    <font>
      <b/>
      <sz val="12"/>
      <name val="Arial"/>
      <family val="2"/>
    </font>
    <font>
      <b/>
      <sz val="18"/>
      <name val="Arial"/>
      <family val="2"/>
    </font>
    <font>
      <b/>
      <sz val="14"/>
      <color indexed="9"/>
      <name val="Arial"/>
      <family val="2"/>
    </font>
    <font>
      <b/>
      <sz val="10"/>
      <color indexed="47"/>
      <name val="Arial"/>
      <family val="2"/>
    </font>
    <font>
      <b/>
      <sz val="10"/>
      <color indexed="42"/>
      <name val="Arial"/>
      <family val="2"/>
    </font>
    <font>
      <b/>
      <sz val="10"/>
      <color indexed="9"/>
      <name val="Arial"/>
      <family val="2"/>
    </font>
    <font>
      <b/>
      <sz val="10"/>
      <color indexed="8"/>
      <name val="Arial"/>
      <family val="2"/>
    </font>
    <font>
      <sz val="18"/>
      <name val="Arial"/>
      <family val="2"/>
    </font>
    <font>
      <sz val="12"/>
      <name val="Arial"/>
      <family val="2"/>
    </font>
    <font>
      <b/>
      <sz val="12"/>
      <color indexed="17"/>
      <name val="Times New Roman"/>
      <family val="1"/>
    </font>
    <font>
      <b/>
      <sz val="12"/>
      <color indexed="10"/>
      <name val="Times New Roman"/>
      <family val="1"/>
    </font>
    <font>
      <b/>
      <sz val="12"/>
      <color indexed="8"/>
      <name val="Times New Roman"/>
      <family val="1"/>
    </font>
    <font>
      <b/>
      <sz val="11"/>
      <name val="Arial"/>
      <family val="2"/>
    </font>
    <font>
      <sz val="10"/>
      <color indexed="8"/>
      <name val="Arial"/>
      <family val="2"/>
    </font>
    <font>
      <sz val="10"/>
      <color indexed="22"/>
      <name val="Arial"/>
      <family val="2"/>
    </font>
    <font>
      <b/>
      <sz val="10"/>
      <color indexed="23"/>
      <name val="Arial"/>
      <family val="2"/>
    </font>
    <font>
      <b/>
      <sz val="14"/>
      <color indexed="8"/>
      <name val="Arial"/>
      <family val="2"/>
    </font>
    <font>
      <b/>
      <sz val="9"/>
      <name val="Arial"/>
      <family val="2"/>
    </font>
    <font>
      <b/>
      <sz val="14"/>
      <color indexed="59"/>
      <name val="Arial"/>
      <family val="2"/>
    </font>
    <font>
      <b/>
      <sz val="16"/>
      <color indexed="10"/>
      <name val="Arial"/>
      <family val="2"/>
    </font>
    <font>
      <sz val="10"/>
      <color indexed="9"/>
      <name val="Arial"/>
      <family val="2"/>
    </font>
    <font>
      <b/>
      <sz val="9"/>
      <color indexed="8"/>
      <name val="Arial"/>
      <family val="2"/>
    </font>
    <font>
      <i/>
      <sz val="12"/>
      <name val="Arial"/>
      <family val="2"/>
    </font>
    <font>
      <b/>
      <sz val="14"/>
      <color indexed="54"/>
      <name val="Arial"/>
      <family val="2"/>
    </font>
    <font>
      <b/>
      <sz val="10"/>
      <color indexed="55"/>
      <name val="Arial"/>
      <family val="2"/>
    </font>
    <font>
      <sz val="10"/>
      <name val="Arial"/>
      <family val="2"/>
    </font>
    <font>
      <b/>
      <sz val="14"/>
      <color indexed="9"/>
      <name val="Calibri"/>
      <family val="2"/>
    </font>
    <font>
      <sz val="10"/>
      <name val="Calibri"/>
      <family val="2"/>
    </font>
    <font>
      <sz val="12"/>
      <color indexed="8"/>
      <name val="Calibri"/>
      <family val="2"/>
    </font>
    <font>
      <sz val="14"/>
      <color indexed="62"/>
      <name val="Calibri"/>
      <family val="2"/>
    </font>
    <font>
      <sz val="16"/>
      <name val="Calibri"/>
      <family val="2"/>
    </font>
    <font>
      <b/>
      <sz val="9"/>
      <name val="Calibri"/>
      <family val="2"/>
    </font>
    <font>
      <b/>
      <sz val="8"/>
      <name val="Calibri"/>
      <family val="2"/>
    </font>
    <font>
      <sz val="8"/>
      <name val="Trebuchet MS"/>
      <family val="2"/>
    </font>
    <font>
      <b/>
      <i/>
      <sz val="10"/>
      <color indexed="8"/>
      <name val="Calibri"/>
      <family val="2"/>
    </font>
    <font>
      <b/>
      <i/>
      <sz val="8"/>
      <color indexed="8"/>
      <name val="Calibri"/>
      <family val="2"/>
    </font>
    <font>
      <sz val="9"/>
      <name val="Arial"/>
      <family val="2"/>
    </font>
    <font>
      <b/>
      <sz val="8"/>
      <color indexed="9"/>
      <name val="Arial"/>
      <family val="2"/>
    </font>
    <font>
      <b/>
      <sz val="8"/>
      <color indexed="8"/>
      <name val="Arial"/>
      <family val="2"/>
    </font>
    <font>
      <b/>
      <sz val="8"/>
      <color indexed="47"/>
      <name val="Arial"/>
      <family val="2"/>
    </font>
    <font>
      <b/>
      <sz val="8"/>
      <color indexed="42"/>
      <name val="Arial"/>
      <family val="2"/>
    </font>
    <font>
      <b/>
      <sz val="8"/>
      <name val="Arial"/>
      <family val="2"/>
    </font>
    <font>
      <b/>
      <i/>
      <sz val="8"/>
      <name val="Arial"/>
      <family val="2"/>
    </font>
    <font>
      <b/>
      <sz val="10"/>
      <color indexed="10"/>
      <name val="Arial"/>
      <family val="2"/>
    </font>
    <font>
      <sz val="10"/>
      <color indexed="10"/>
      <name val="Arial"/>
      <family val="2"/>
    </font>
    <font>
      <sz val="8"/>
      <color indexed="8"/>
      <name val="Trebuchet MS"/>
      <family val="2"/>
    </font>
    <font>
      <b/>
      <sz val="10"/>
      <color theme="1"/>
      <name val="Arial"/>
      <family val="2"/>
    </font>
    <font>
      <sz val="8"/>
      <color rgb="FF000000"/>
      <name val="Arial"/>
      <family val="2"/>
    </font>
    <font>
      <sz val="8"/>
      <color theme="1"/>
      <name val="Trebuchet MS"/>
      <family val="2"/>
    </font>
    <font>
      <sz val="8"/>
      <color rgb="FF000000"/>
      <name val="Trebuchet MS"/>
      <family val="2"/>
    </font>
    <font>
      <b/>
      <sz val="10"/>
      <color theme="1"/>
      <name val="Calibri"/>
      <family val="2"/>
    </font>
    <font>
      <b/>
      <sz val="10"/>
      <color theme="5" tint="-0.249977111117893"/>
      <name val="Arial"/>
      <family val="2"/>
    </font>
    <font>
      <sz val="10"/>
      <color theme="0" tint="-0.34998626667073579"/>
      <name val="Arial"/>
      <family val="2"/>
    </font>
    <font>
      <sz val="10"/>
      <color theme="0" tint="-0.14999847407452621"/>
      <name val="Arial"/>
      <family val="2"/>
    </font>
    <font>
      <b/>
      <sz val="14"/>
      <color theme="4" tint="-0.499984740745262"/>
      <name val="Arial"/>
      <family val="2"/>
    </font>
    <font>
      <sz val="14"/>
      <color theme="4" tint="-0.499984740745262"/>
      <name val="Arial"/>
      <family val="2"/>
    </font>
    <font>
      <sz val="9"/>
      <color theme="1" tint="0.249977111117893"/>
      <name val="Arial"/>
      <family val="2"/>
    </font>
    <font>
      <b/>
      <sz val="24"/>
      <color theme="4" tint="-0.249977111117893"/>
      <name val="Arial"/>
      <family val="2"/>
    </font>
    <font>
      <sz val="24"/>
      <color theme="4" tint="-0.249977111117893"/>
      <name val="Arial"/>
      <family val="2"/>
    </font>
    <font>
      <b/>
      <sz val="14"/>
      <color theme="1"/>
      <name val="Arial"/>
      <family val="2"/>
    </font>
    <font>
      <sz val="14"/>
      <color theme="1"/>
      <name val="Arial"/>
      <family val="2"/>
    </font>
    <font>
      <b/>
      <sz val="12"/>
      <color theme="4" tint="-0.499984740745262"/>
      <name val="Arial"/>
      <family val="2"/>
    </font>
    <font>
      <b/>
      <sz val="14"/>
      <color theme="4" tint="-0.249977111117893"/>
      <name val="Arial"/>
      <family val="2"/>
    </font>
    <font>
      <b/>
      <sz val="10"/>
      <color theme="1" tint="4.9989318521683403E-2"/>
      <name val="Arial"/>
      <family val="2"/>
    </font>
    <font>
      <b/>
      <sz val="16"/>
      <color theme="0" tint="-0.499984740745262"/>
      <name val="Arial"/>
      <family val="2"/>
    </font>
    <font>
      <b/>
      <sz val="8"/>
      <color theme="4" tint="-0.249977111117893"/>
      <name val="Arial"/>
      <family val="2"/>
    </font>
    <font>
      <sz val="8"/>
      <color theme="4" tint="-0.249977111117893"/>
      <name val="Arial"/>
      <family val="2"/>
    </font>
    <font>
      <b/>
      <sz val="8"/>
      <color theme="4" tint="-0.499984740745262"/>
      <name val="Arial"/>
      <family val="2"/>
    </font>
    <font>
      <sz val="8"/>
      <color theme="4" tint="-0.499984740745262"/>
      <name val="Arial"/>
      <family val="2"/>
    </font>
    <font>
      <b/>
      <sz val="8"/>
      <color theme="0" tint="-0.499984740745262"/>
      <name val="Arial"/>
      <family val="2"/>
    </font>
    <font>
      <sz val="8"/>
      <color theme="0" tint="-0.499984740745262"/>
      <name val="Arial"/>
      <family val="2"/>
    </font>
    <font>
      <sz val="8"/>
      <color theme="1"/>
      <name val="Arial"/>
      <family val="2"/>
    </font>
  </fonts>
  <fills count="58">
    <fill>
      <patternFill patternType="none"/>
    </fill>
    <fill>
      <patternFill patternType="gray125"/>
    </fill>
    <fill>
      <patternFill patternType="solid">
        <fgColor indexed="43"/>
        <bgColor indexed="26"/>
      </patternFill>
    </fill>
    <fill>
      <patternFill patternType="solid">
        <fgColor indexed="22"/>
        <bgColor indexed="31"/>
      </patternFill>
    </fill>
    <fill>
      <patternFill patternType="solid">
        <fgColor indexed="10"/>
        <bgColor indexed="60"/>
      </patternFill>
    </fill>
    <fill>
      <patternFill patternType="solid">
        <fgColor indexed="17"/>
        <bgColor indexed="21"/>
      </patternFill>
    </fill>
    <fill>
      <patternFill patternType="solid">
        <fgColor indexed="56"/>
        <bgColor indexed="62"/>
      </patternFill>
    </fill>
    <fill>
      <patternFill patternType="solid">
        <fgColor indexed="42"/>
        <bgColor indexed="27"/>
      </patternFill>
    </fill>
    <fill>
      <patternFill patternType="solid">
        <fgColor indexed="9"/>
        <bgColor indexed="41"/>
      </patternFill>
    </fill>
    <fill>
      <patternFill patternType="solid">
        <fgColor indexed="23"/>
        <bgColor indexed="55"/>
      </patternFill>
    </fill>
    <fill>
      <patternFill patternType="solid">
        <fgColor indexed="57"/>
        <bgColor indexed="21"/>
      </patternFill>
    </fill>
    <fill>
      <patternFill patternType="solid">
        <fgColor indexed="46"/>
        <bgColor indexed="24"/>
      </patternFill>
    </fill>
    <fill>
      <patternFill patternType="solid">
        <fgColor indexed="20"/>
        <bgColor indexed="36"/>
      </patternFill>
    </fill>
    <fill>
      <patternFill patternType="solid">
        <fgColor indexed="52"/>
        <bgColor indexed="51"/>
      </patternFill>
    </fill>
    <fill>
      <patternFill patternType="solid">
        <fgColor indexed="47"/>
        <bgColor indexed="22"/>
      </patternFill>
    </fill>
    <fill>
      <patternFill patternType="solid">
        <fgColor indexed="26"/>
        <bgColor indexed="9"/>
      </patternFill>
    </fill>
    <fill>
      <patternFill patternType="solid">
        <fgColor indexed="53"/>
        <bgColor indexed="52"/>
      </patternFill>
    </fill>
    <fill>
      <patternFill patternType="solid">
        <fgColor indexed="27"/>
        <bgColor indexed="42"/>
      </patternFill>
    </fill>
    <fill>
      <patternFill patternType="solid">
        <fgColor indexed="8"/>
        <bgColor indexed="58"/>
      </patternFill>
    </fill>
    <fill>
      <patternFill patternType="solid">
        <fgColor theme="0" tint="-0.249977111117893"/>
        <bgColor indexed="24"/>
      </patternFill>
    </fill>
    <fill>
      <patternFill patternType="solid">
        <fgColor theme="0" tint="-0.249977111117893"/>
        <bgColor indexed="27"/>
      </patternFill>
    </fill>
    <fill>
      <patternFill patternType="solid">
        <fgColor theme="0" tint="-0.249977111117893"/>
        <bgColor indexed="26"/>
      </patternFill>
    </fill>
    <fill>
      <patternFill patternType="solid">
        <fgColor theme="0" tint="-0.249977111117893"/>
        <bgColor indexed="64"/>
      </patternFill>
    </fill>
    <fill>
      <patternFill patternType="solid">
        <fgColor theme="0" tint="-0.249977111117893"/>
        <bgColor indexed="52"/>
      </patternFill>
    </fill>
    <fill>
      <patternFill patternType="solid">
        <fgColor theme="0" tint="-0.249977111117893"/>
        <bgColor indexed="60"/>
      </patternFill>
    </fill>
    <fill>
      <patternFill patternType="solid">
        <fgColor theme="0" tint="-0.249977111117893"/>
        <bgColor indexed="21"/>
      </patternFill>
    </fill>
    <fill>
      <patternFill patternType="solid">
        <fgColor theme="7" tint="0.79998168889431442"/>
        <bgColor indexed="24"/>
      </patternFill>
    </fill>
    <fill>
      <patternFill patternType="solid">
        <fgColor theme="5" tint="0.79998168889431442"/>
        <bgColor indexed="27"/>
      </patternFill>
    </fill>
    <fill>
      <patternFill patternType="solid">
        <fgColor theme="9" tint="0.79998168889431442"/>
        <bgColor indexed="26"/>
      </patternFill>
    </fill>
    <fill>
      <patternFill patternType="solid">
        <fgColor theme="6" tint="0.79998168889431442"/>
        <bgColor indexed="27"/>
      </patternFill>
    </fill>
    <fill>
      <patternFill patternType="solid">
        <fgColor theme="4" tint="0.79998168889431442"/>
        <bgColor indexed="27"/>
      </patternFill>
    </fill>
    <fill>
      <patternFill patternType="solid">
        <fgColor theme="0" tint="-0.249977111117893"/>
        <bgColor indexed="51"/>
      </patternFill>
    </fill>
    <fill>
      <patternFill patternType="solid">
        <fgColor theme="0"/>
        <bgColor indexed="26"/>
      </patternFill>
    </fill>
    <fill>
      <patternFill patternType="solid">
        <fgColor theme="0"/>
        <bgColor indexed="64"/>
      </patternFill>
    </fill>
    <fill>
      <patternFill patternType="solid">
        <fgColor theme="0"/>
        <bgColor indexed="58"/>
      </patternFill>
    </fill>
    <fill>
      <patternFill patternType="solid">
        <fgColor rgb="FFFFFF99"/>
        <bgColor indexed="22"/>
      </patternFill>
    </fill>
    <fill>
      <patternFill patternType="solid">
        <fgColor theme="5" tint="0.79998168889431442"/>
        <bgColor indexed="24"/>
      </patternFill>
    </fill>
    <fill>
      <patternFill patternType="solid">
        <fgColor theme="4" tint="0.79998168889431442"/>
        <bgColor indexed="24"/>
      </patternFill>
    </fill>
    <fill>
      <patternFill patternType="solid">
        <fgColor theme="6" tint="0.79998168889431442"/>
        <bgColor indexed="24"/>
      </patternFill>
    </fill>
    <fill>
      <patternFill patternType="solid">
        <fgColor theme="9" tint="0.79998168889431442"/>
        <bgColor indexed="24"/>
      </patternFill>
    </fill>
    <fill>
      <patternFill patternType="solid">
        <fgColor theme="0" tint="-0.14999847407452621"/>
        <bgColor indexed="31"/>
      </patternFill>
    </fill>
    <fill>
      <patternFill patternType="solid">
        <fgColor theme="0" tint="-0.14999847407452621"/>
        <bgColor indexed="44"/>
      </patternFill>
    </fill>
    <fill>
      <patternFill patternType="solid">
        <fgColor theme="4" tint="-0.249977111117893"/>
        <bgColor indexed="21"/>
      </patternFill>
    </fill>
    <fill>
      <patternFill patternType="solid">
        <fgColor rgb="FFC00000"/>
        <bgColor indexed="21"/>
      </patternFill>
    </fill>
    <fill>
      <patternFill patternType="solid">
        <fgColor theme="0" tint="-0.14999847407452621"/>
        <bgColor indexed="41"/>
      </patternFill>
    </fill>
    <fill>
      <patternFill patternType="solid">
        <fgColor theme="0" tint="-0.249977111117893"/>
        <bgColor indexed="41"/>
      </patternFill>
    </fill>
    <fill>
      <patternFill patternType="solid">
        <fgColor theme="0" tint="-0.249977111117893"/>
        <bgColor indexed="42"/>
      </patternFill>
    </fill>
    <fill>
      <patternFill patternType="solid">
        <fgColor theme="0" tint="-0.249977111117893"/>
        <bgColor indexed="40"/>
      </patternFill>
    </fill>
    <fill>
      <patternFill patternType="solid">
        <fgColor theme="0" tint="-0.249977111117893"/>
        <bgColor indexed="36"/>
      </patternFill>
    </fill>
    <fill>
      <patternFill patternType="solid">
        <fgColor theme="0"/>
        <bgColor indexed="42"/>
      </patternFill>
    </fill>
    <fill>
      <patternFill patternType="solid">
        <fgColor theme="6" tint="0.79998168889431442"/>
        <bgColor indexed="26"/>
      </patternFill>
    </fill>
    <fill>
      <patternFill patternType="solid">
        <fgColor theme="8" tint="0.79998168889431442"/>
        <bgColor indexed="26"/>
      </patternFill>
    </fill>
    <fill>
      <patternFill patternType="solid">
        <fgColor theme="8" tint="0.79998168889431442"/>
        <bgColor indexed="64"/>
      </patternFill>
    </fill>
    <fill>
      <patternFill patternType="solid">
        <fgColor theme="8" tint="0.79998168889431442"/>
        <bgColor indexed="22"/>
      </patternFill>
    </fill>
    <fill>
      <patternFill patternType="solid">
        <fgColor theme="4" tint="0.79998168889431442"/>
        <bgColor indexed="51"/>
      </patternFill>
    </fill>
    <fill>
      <patternFill patternType="solid">
        <fgColor theme="5" tint="0.79998168889431442"/>
        <bgColor indexed="51"/>
      </patternFill>
    </fill>
    <fill>
      <patternFill patternType="solid">
        <fgColor theme="0" tint="-0.14999847407452621"/>
        <bgColor indexed="58"/>
      </patternFill>
    </fill>
    <fill>
      <patternFill patternType="solid">
        <fgColor theme="0"/>
        <bgColor indexed="31"/>
      </patternFill>
    </fill>
  </fills>
  <borders count="46">
    <border>
      <left/>
      <right/>
      <top/>
      <bottom/>
      <diagonal/>
    </border>
    <border>
      <left/>
      <right/>
      <top style="thin">
        <color indexed="51"/>
      </top>
      <bottom style="thin">
        <color indexed="5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top style="thin">
        <color indexed="8"/>
      </top>
      <bottom/>
      <diagonal/>
    </border>
    <border>
      <left/>
      <right/>
      <top/>
      <bottom style="thin">
        <color indexed="8"/>
      </bottom>
      <diagonal/>
    </border>
    <border>
      <left/>
      <right/>
      <top style="thin">
        <color indexed="8"/>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51"/>
      </left>
      <right style="thin">
        <color indexed="51"/>
      </right>
      <top style="thin">
        <color indexed="51"/>
      </top>
      <bottom style="thin">
        <color indexed="51"/>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medium">
        <color indexed="8"/>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thin">
        <color indexed="8"/>
      </top>
      <bottom/>
      <diagonal/>
    </border>
    <border>
      <left/>
      <right style="thin">
        <color indexed="64"/>
      </right>
      <top/>
      <bottom style="thin">
        <color indexed="8"/>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diagonal/>
    </border>
    <border>
      <left style="thin">
        <color indexed="8"/>
      </left>
      <right style="thin">
        <color indexed="8"/>
      </right>
      <top/>
      <bottom/>
      <diagonal/>
    </border>
    <border>
      <left style="thin">
        <color indexed="8"/>
      </left>
      <right style="thin">
        <color indexed="64"/>
      </right>
      <top/>
      <bottom style="thin">
        <color indexed="64"/>
      </bottom>
      <diagonal/>
    </border>
    <border>
      <left/>
      <right style="thin">
        <color indexed="8"/>
      </right>
      <top style="thin">
        <color indexed="64"/>
      </top>
      <bottom style="thin">
        <color indexed="64"/>
      </bottom>
      <diagonal/>
    </border>
  </borders>
  <cellStyleXfs count="3">
    <xf numFmtId="0" fontId="0" fillId="0" borderId="0"/>
    <xf numFmtId="164" fontId="34" fillId="0" borderId="0" applyFill="0" applyBorder="0" applyAlignment="0" applyProtection="0"/>
    <xf numFmtId="9" fontId="1" fillId="0" borderId="0" applyFill="0" applyBorder="0" applyAlignment="0" applyProtection="0"/>
  </cellStyleXfs>
  <cellXfs count="549">
    <xf numFmtId="0" fontId="0" fillId="0" borderId="0" xfId="0"/>
    <xf numFmtId="0" fontId="0" fillId="0" borderId="0" xfId="0" applyProtection="1">
      <protection hidden="1"/>
    </xf>
    <xf numFmtId="1" fontId="3" fillId="2" borderId="1" xfId="0" applyNumberFormat="1" applyFont="1" applyFill="1" applyBorder="1" applyAlignment="1" applyProtection="1">
      <protection hidden="1"/>
    </xf>
    <xf numFmtId="1" fontId="4" fillId="2" borderId="1" xfId="0" applyNumberFormat="1" applyFont="1" applyFill="1" applyBorder="1" applyAlignment="1" applyProtection="1">
      <alignment vertical="center"/>
      <protection hidden="1"/>
    </xf>
    <xf numFmtId="0" fontId="0" fillId="3" borderId="0" xfId="0" applyFill="1" applyProtection="1">
      <protection hidden="1"/>
    </xf>
    <xf numFmtId="0" fontId="0" fillId="0" borderId="0" xfId="0" applyFill="1" applyProtection="1">
      <protection hidden="1"/>
    </xf>
    <xf numFmtId="0" fontId="12" fillId="4" borderId="2" xfId="0" applyFont="1" applyFill="1" applyBorder="1" applyAlignment="1" applyProtection="1">
      <alignment horizontal="center" vertical="center" wrapText="1"/>
      <protection hidden="1"/>
    </xf>
    <xf numFmtId="0" fontId="13" fillId="5" borderId="2" xfId="0" applyFont="1" applyFill="1" applyBorder="1" applyAlignment="1" applyProtection="1">
      <alignment horizontal="center" vertical="center" wrapText="1"/>
      <protection hidden="1"/>
    </xf>
    <xf numFmtId="0" fontId="14" fillId="6" borderId="2" xfId="0" applyFont="1" applyFill="1" applyBorder="1" applyAlignment="1" applyProtection="1">
      <alignment horizontal="left" vertical="center"/>
      <protection hidden="1"/>
    </xf>
    <xf numFmtId="0" fontId="15" fillId="7" borderId="2" xfId="0" applyFont="1" applyFill="1" applyBorder="1" applyAlignment="1" applyProtection="1">
      <alignment horizontal="center" vertical="center" wrapText="1"/>
      <protection hidden="1"/>
    </xf>
    <xf numFmtId="0" fontId="0" fillId="0" borderId="0" xfId="0" applyFont="1" applyAlignment="1" applyProtection="1">
      <alignment horizontal="right" vertical="center" wrapText="1"/>
      <protection hidden="1"/>
    </xf>
    <xf numFmtId="0" fontId="16" fillId="0" borderId="2" xfId="0" applyFont="1" applyBorder="1" applyAlignment="1" applyProtection="1">
      <alignment horizontal="right" vertical="center"/>
      <protection hidden="1"/>
    </xf>
    <xf numFmtId="0" fontId="0" fillId="0" borderId="2" xfId="0" applyFont="1" applyBorder="1" applyAlignment="1" applyProtection="1">
      <alignment horizontal="center" vertical="center" wrapText="1"/>
      <protection hidden="1"/>
    </xf>
    <xf numFmtId="0" fontId="0" fillId="0" borderId="2" xfId="0" applyBorder="1" applyAlignment="1" applyProtection="1">
      <alignment vertical="center"/>
      <protection hidden="1"/>
    </xf>
    <xf numFmtId="1" fontId="5" fillId="0" borderId="2" xfId="0" applyNumberFormat="1" applyFont="1" applyBorder="1" applyAlignment="1" applyProtection="1">
      <alignment horizontal="center" vertical="center"/>
      <protection locked="0"/>
    </xf>
    <xf numFmtId="165" fontId="21" fillId="0" borderId="2" xfId="0" applyNumberFormat="1" applyFont="1" applyBorder="1" applyAlignment="1" applyProtection="1">
      <alignment vertical="center"/>
      <protection hidden="1"/>
    </xf>
    <xf numFmtId="0" fontId="22" fillId="0" borderId="2" xfId="0" applyFont="1" applyBorder="1" applyAlignment="1" applyProtection="1">
      <alignment vertical="center"/>
      <protection hidden="1"/>
    </xf>
    <xf numFmtId="0" fontId="0" fillId="0" borderId="0" xfId="0" applyAlignment="1" applyProtection="1">
      <alignment horizontal="right" vertical="center"/>
      <protection hidden="1"/>
    </xf>
    <xf numFmtId="165" fontId="0" fillId="0" borderId="2" xfId="0" applyNumberFormat="1" applyBorder="1" applyAlignment="1" applyProtection="1">
      <alignment vertical="center"/>
      <protection hidden="1"/>
    </xf>
    <xf numFmtId="0" fontId="0" fillId="3" borderId="0" xfId="0" applyFill="1" applyAlignment="1" applyProtection="1">
      <alignment vertical="center"/>
      <protection hidden="1"/>
    </xf>
    <xf numFmtId="0" fontId="0" fillId="0" borderId="0" xfId="0" applyAlignment="1" applyProtection="1">
      <alignment vertical="center"/>
      <protection hidden="1"/>
    </xf>
    <xf numFmtId="0" fontId="23" fillId="3" borderId="0" xfId="0" applyFont="1" applyFill="1" applyProtection="1">
      <protection hidden="1"/>
    </xf>
    <xf numFmtId="0" fontId="24" fillId="3" borderId="0" xfId="0" applyFont="1" applyFill="1" applyAlignment="1" applyProtection="1">
      <alignment horizontal="left"/>
      <protection hidden="1"/>
    </xf>
    <xf numFmtId="0" fontId="0" fillId="0" borderId="2" xfId="0" applyBorder="1" applyAlignment="1" applyProtection="1">
      <alignment horizontal="right" vertical="center"/>
      <protection hidden="1"/>
    </xf>
    <xf numFmtId="0" fontId="0" fillId="0" borderId="0" xfId="0" applyFill="1" applyAlignment="1" applyProtection="1">
      <alignment vertical="center"/>
      <protection hidden="1"/>
    </xf>
    <xf numFmtId="165" fontId="5" fillId="0" borderId="2" xfId="0" applyNumberFormat="1" applyFont="1" applyBorder="1" applyAlignment="1" applyProtection="1">
      <alignment horizontal="right" vertical="center" textRotation="90"/>
      <protection hidden="1"/>
    </xf>
    <xf numFmtId="0" fontId="0" fillId="3" borderId="0" xfId="0" applyFont="1" applyFill="1" applyProtection="1">
      <protection hidden="1"/>
    </xf>
    <xf numFmtId="0" fontId="5" fillId="3" borderId="0" xfId="0" applyFont="1" applyFill="1" applyAlignment="1" applyProtection="1">
      <alignment horizontal="center" wrapText="1"/>
      <protection hidden="1"/>
    </xf>
    <xf numFmtId="0" fontId="0" fillId="0" borderId="0" xfId="0" applyFont="1" applyBorder="1" applyAlignment="1" applyProtection="1">
      <alignment horizontal="center"/>
      <protection hidden="1"/>
    </xf>
    <xf numFmtId="0" fontId="0" fillId="0" borderId="0" xfId="0" applyBorder="1" applyAlignment="1" applyProtection="1">
      <alignment horizontal="right"/>
      <protection hidden="1"/>
    </xf>
    <xf numFmtId="0" fontId="0" fillId="0" borderId="2" xfId="0" applyFont="1" applyBorder="1" applyAlignment="1" applyProtection="1">
      <alignment vertical="center" wrapText="1"/>
      <protection hidden="1"/>
    </xf>
    <xf numFmtId="166" fontId="0" fillId="0" borderId="2" xfId="0" applyNumberFormat="1" applyBorder="1" applyAlignment="1" applyProtection="1">
      <alignment vertical="center"/>
      <protection hidden="1"/>
    </xf>
    <xf numFmtId="0" fontId="0" fillId="0" borderId="0" xfId="0" applyBorder="1" applyProtection="1">
      <protection hidden="1"/>
    </xf>
    <xf numFmtId="0" fontId="0" fillId="0" borderId="0" xfId="0" applyFont="1" applyFill="1" applyBorder="1" applyAlignment="1" applyProtection="1">
      <alignment horizontal="center"/>
      <protection hidden="1"/>
    </xf>
    <xf numFmtId="0" fontId="0" fillId="0" borderId="2" xfId="0" applyBorder="1" applyProtection="1">
      <protection hidden="1"/>
    </xf>
    <xf numFmtId="1" fontId="3" fillId="8" borderId="2" xfId="0" applyNumberFormat="1" applyFont="1" applyFill="1" applyBorder="1" applyProtection="1">
      <protection hidden="1"/>
    </xf>
    <xf numFmtId="0" fontId="0" fillId="3" borderId="0" xfId="0" applyFill="1" applyBorder="1" applyProtection="1">
      <protection hidden="1"/>
    </xf>
    <xf numFmtId="0" fontId="0" fillId="0" borderId="0" xfId="0" applyBorder="1" applyAlignment="1" applyProtection="1">
      <alignment vertical="center"/>
      <protection hidden="1"/>
    </xf>
    <xf numFmtId="1" fontId="27" fillId="2" borderId="2" xfId="0" applyNumberFormat="1" applyFont="1" applyFill="1" applyBorder="1" applyAlignment="1" applyProtection="1">
      <alignment horizontal="right" vertical="center"/>
      <protection hidden="1"/>
    </xf>
    <xf numFmtId="0" fontId="0" fillId="3" borderId="0" xfId="0" applyFill="1" applyAlignment="1" applyProtection="1">
      <alignment horizontal="left"/>
      <protection hidden="1"/>
    </xf>
    <xf numFmtId="0" fontId="29" fillId="3" borderId="0" xfId="0" applyFont="1" applyFill="1" applyProtection="1">
      <protection hidden="1"/>
    </xf>
    <xf numFmtId="0" fontId="3" fillId="3" borderId="0" xfId="0" applyFont="1" applyFill="1" applyBorder="1" applyProtection="1">
      <protection hidden="1"/>
    </xf>
    <xf numFmtId="0" fontId="3" fillId="3" borderId="0" xfId="0" applyFont="1" applyFill="1" applyProtection="1">
      <protection hidden="1"/>
    </xf>
    <xf numFmtId="0" fontId="3" fillId="0" borderId="0" xfId="0" applyFont="1" applyProtection="1">
      <protection hidden="1"/>
    </xf>
    <xf numFmtId="0" fontId="9" fillId="0" borderId="2" xfId="0" applyFont="1" applyBorder="1" applyAlignment="1" applyProtection="1">
      <alignment horizontal="right" vertical="center"/>
      <protection hidden="1"/>
    </xf>
    <xf numFmtId="165" fontId="9" fillId="0" borderId="2" xfId="0" applyNumberFormat="1" applyFont="1" applyBorder="1" applyAlignment="1" applyProtection="1">
      <alignment horizontal="right" vertical="center"/>
      <protection hidden="1"/>
    </xf>
    <xf numFmtId="165" fontId="9" fillId="0" borderId="2" xfId="0" applyNumberFormat="1" applyFont="1" applyBorder="1" applyAlignment="1" applyProtection="1">
      <alignment horizontal="center" vertical="center"/>
      <protection hidden="1"/>
    </xf>
    <xf numFmtId="165" fontId="17" fillId="3" borderId="0" xfId="0" applyNumberFormat="1" applyFont="1" applyFill="1" applyBorder="1" applyAlignment="1" applyProtection="1">
      <alignment vertical="center"/>
      <protection hidden="1"/>
    </xf>
    <xf numFmtId="167" fontId="17" fillId="3" borderId="0" xfId="0" applyNumberFormat="1" applyFont="1" applyFill="1" applyBorder="1" applyAlignment="1" applyProtection="1">
      <alignment vertical="center"/>
      <protection hidden="1"/>
    </xf>
    <xf numFmtId="165" fontId="0" fillId="3" borderId="0" xfId="0" applyNumberFormat="1" applyFill="1" applyBorder="1" applyProtection="1">
      <protection hidden="1"/>
    </xf>
    <xf numFmtId="0" fontId="14" fillId="0" borderId="0" xfId="0" applyFont="1" applyFill="1" applyBorder="1" applyAlignment="1" applyProtection="1">
      <alignment horizontal="left" vertical="center"/>
      <protection hidden="1"/>
    </xf>
    <xf numFmtId="0" fontId="14" fillId="9" borderId="3" xfId="0" applyFont="1" applyFill="1" applyBorder="1" applyAlignment="1" applyProtection="1">
      <alignment vertical="center" wrapText="1"/>
      <protection hidden="1"/>
    </xf>
    <xf numFmtId="0" fontId="16" fillId="2" borderId="3"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17" fillId="0" borderId="0" xfId="0" applyFont="1" applyBorder="1" applyAlignment="1" applyProtection="1">
      <alignment vertical="center" wrapText="1"/>
      <protection hidden="1"/>
    </xf>
    <xf numFmtId="9" fontId="17" fillId="0" borderId="0" xfId="0" applyNumberFormat="1" applyFont="1" applyBorder="1" applyAlignment="1" applyProtection="1">
      <alignment vertical="center"/>
      <protection hidden="1"/>
    </xf>
    <xf numFmtId="9" fontId="17" fillId="0" borderId="0" xfId="0" applyNumberFormat="1" applyFont="1" applyAlignment="1" applyProtection="1">
      <alignment horizontal="center" vertical="center"/>
      <protection hidden="1"/>
    </xf>
    <xf numFmtId="0" fontId="0" fillId="0" borderId="0" xfId="0" applyAlignment="1" applyProtection="1">
      <protection hidden="1"/>
    </xf>
    <xf numFmtId="0" fontId="17" fillId="0" borderId="0" xfId="0" applyFont="1" applyAlignment="1" applyProtection="1">
      <alignment horizontal="center" vertical="center"/>
      <protection hidden="1"/>
    </xf>
    <xf numFmtId="0" fontId="22" fillId="3" borderId="0" xfId="0" applyFont="1" applyFill="1" applyProtection="1">
      <protection hidden="1"/>
    </xf>
    <xf numFmtId="0" fontId="22" fillId="0" borderId="0" xfId="0" applyFont="1" applyProtection="1">
      <protection hidden="1"/>
    </xf>
    <xf numFmtId="0" fontId="29" fillId="0" borderId="0" xfId="0" applyFont="1" applyBorder="1" applyProtection="1">
      <protection hidden="1"/>
    </xf>
    <xf numFmtId="0" fontId="29" fillId="0" borderId="0" xfId="0" applyFont="1" applyBorder="1" applyAlignment="1" applyProtection="1">
      <alignment horizontal="center" vertical="center"/>
      <protection hidden="1"/>
    </xf>
    <xf numFmtId="165" fontId="29" fillId="0" borderId="0" xfId="0" applyNumberFormat="1" applyFont="1" applyBorder="1" applyAlignment="1" applyProtection="1">
      <alignment horizontal="right" vertical="center"/>
      <protection hidden="1"/>
    </xf>
    <xf numFmtId="165" fontId="29" fillId="0" borderId="0" xfId="0" applyNumberFormat="1" applyFont="1" applyFill="1" applyBorder="1" applyAlignment="1" applyProtection="1">
      <alignment horizontal="right" vertical="center"/>
      <protection hidden="1"/>
    </xf>
    <xf numFmtId="0" fontId="0" fillId="0" borderId="0" xfId="0" applyProtection="1"/>
    <xf numFmtId="0" fontId="0" fillId="0" borderId="0" xfId="0" applyAlignment="1" applyProtection="1">
      <alignment horizontal="right"/>
    </xf>
    <xf numFmtId="0" fontId="17" fillId="0" borderId="0" xfId="0" applyFont="1" applyBorder="1" applyAlignment="1" applyProtection="1">
      <alignment horizontal="center" vertical="center"/>
    </xf>
    <xf numFmtId="0" fontId="3" fillId="0" borderId="0" xfId="0" applyFont="1" applyProtection="1"/>
    <xf numFmtId="0" fontId="0" fillId="0" borderId="0" xfId="0" applyBorder="1" applyProtection="1"/>
    <xf numFmtId="0" fontId="0" fillId="0" borderId="0" xfId="0" applyBorder="1" applyAlignment="1" applyProtection="1">
      <alignment vertical="center"/>
    </xf>
    <xf numFmtId="0" fontId="0" fillId="0" borderId="0" xfId="0" applyAlignment="1" applyProtection="1">
      <alignment vertical="center"/>
    </xf>
    <xf numFmtId="0" fontId="0" fillId="0" borderId="0" xfId="0" applyFont="1" applyFill="1" applyProtection="1"/>
    <xf numFmtId="0" fontId="0" fillId="0" borderId="0" xfId="0" applyFont="1" applyFill="1" applyAlignment="1" applyProtection="1">
      <alignment horizontal="right"/>
    </xf>
    <xf numFmtId="0" fontId="0" fillId="0" borderId="0" xfId="0" applyFont="1" applyProtection="1"/>
    <xf numFmtId="0" fontId="14" fillId="0" borderId="0" xfId="0" applyFont="1" applyFill="1" applyBorder="1" applyAlignment="1" applyProtection="1">
      <alignment horizontal="left" vertical="center"/>
    </xf>
    <xf numFmtId="0" fontId="14" fillId="9" borderId="2" xfId="0" applyFont="1" applyFill="1" applyBorder="1" applyAlignment="1" applyProtection="1">
      <alignment vertical="center" wrapText="1"/>
    </xf>
    <xf numFmtId="0" fontId="16" fillId="2" borderId="2" xfId="0" applyFont="1" applyFill="1" applyBorder="1" applyAlignment="1" applyProtection="1">
      <alignment vertical="center"/>
    </xf>
    <xf numFmtId="0" fontId="33" fillId="0" borderId="0" xfId="0" applyFont="1" applyFill="1" applyBorder="1"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0" fillId="0" borderId="0" xfId="0" applyFill="1" applyBorder="1" applyAlignment="1" applyProtection="1">
      <alignment vertical="center"/>
    </xf>
    <xf numFmtId="0" fontId="0" fillId="0" borderId="2" xfId="0" applyBorder="1" applyAlignment="1" applyProtection="1">
      <alignment vertical="center"/>
    </xf>
    <xf numFmtId="0" fontId="0" fillId="3" borderId="0" xfId="0" applyFill="1" applyProtection="1"/>
    <xf numFmtId="0" fontId="0" fillId="0" borderId="0" xfId="0" applyFont="1" applyAlignment="1" applyProtection="1">
      <alignment horizontal="right"/>
    </xf>
    <xf numFmtId="0" fontId="5" fillId="2" borderId="1" xfId="0" applyNumberFormat="1" applyFont="1" applyFill="1" applyBorder="1" applyAlignment="1" applyProtection="1">
      <alignment vertical="top" wrapText="1"/>
      <protection hidden="1"/>
    </xf>
    <xf numFmtId="0" fontId="30" fillId="19" borderId="0" xfId="0" applyFont="1" applyFill="1" applyBorder="1" applyAlignment="1" applyProtection="1">
      <alignment horizontal="center" vertical="center" wrapText="1"/>
      <protection hidden="1"/>
    </xf>
    <xf numFmtId="0" fontId="30" fillId="20" borderId="0" xfId="0" applyFont="1" applyFill="1" applyBorder="1" applyAlignment="1" applyProtection="1">
      <alignment horizontal="center" vertical="center" wrapText="1"/>
      <protection hidden="1"/>
    </xf>
    <xf numFmtId="0" fontId="30" fillId="21" borderId="0" xfId="0" applyFont="1" applyFill="1" applyBorder="1" applyAlignment="1" applyProtection="1">
      <alignment horizontal="center" vertical="center" wrapText="1"/>
      <protection hidden="1"/>
    </xf>
    <xf numFmtId="0" fontId="9" fillId="22" borderId="0" xfId="0" applyFont="1" applyFill="1" applyBorder="1" applyAlignment="1" applyProtection="1">
      <alignment horizontal="right" vertical="center"/>
      <protection hidden="1"/>
    </xf>
    <xf numFmtId="165" fontId="9" fillId="22" borderId="0" xfId="0" applyNumberFormat="1" applyFont="1" applyFill="1" applyBorder="1" applyAlignment="1" applyProtection="1">
      <alignment horizontal="right" vertical="center"/>
      <protection hidden="1"/>
    </xf>
    <xf numFmtId="165" fontId="9" fillId="22" borderId="0" xfId="0" applyNumberFormat="1" applyFont="1" applyFill="1" applyBorder="1" applyAlignment="1" applyProtection="1">
      <alignment horizontal="center" vertical="center"/>
      <protection hidden="1"/>
    </xf>
    <xf numFmtId="0" fontId="5" fillId="20" borderId="0" xfId="0" applyFont="1" applyFill="1" applyBorder="1" applyAlignment="1" applyProtection="1">
      <alignment horizontal="center" vertical="center" wrapText="1"/>
      <protection hidden="1"/>
    </xf>
    <xf numFmtId="0" fontId="14" fillId="23" borderId="0" xfId="0" applyFont="1" applyFill="1" applyBorder="1" applyAlignment="1" applyProtection="1">
      <alignment horizontal="center" vertical="center" wrapText="1"/>
      <protection hidden="1"/>
    </xf>
    <xf numFmtId="0" fontId="12" fillId="24" borderId="0" xfId="0" applyFont="1" applyFill="1" applyBorder="1" applyAlignment="1" applyProtection="1">
      <alignment horizontal="center" vertical="center" wrapText="1"/>
      <protection hidden="1"/>
    </xf>
    <xf numFmtId="0" fontId="0" fillId="22" borderId="0" xfId="0" applyFill="1" applyBorder="1" applyAlignment="1" applyProtection="1">
      <alignment vertical="center"/>
      <protection hidden="1"/>
    </xf>
    <xf numFmtId="0" fontId="0" fillId="22" borderId="0" xfId="0" applyFill="1" applyAlignment="1" applyProtection="1">
      <alignment vertical="center"/>
      <protection hidden="1"/>
    </xf>
    <xf numFmtId="0" fontId="9" fillId="0" borderId="4" xfId="0" applyFont="1" applyBorder="1" applyAlignment="1" applyProtection="1">
      <alignment horizontal="right" vertical="center"/>
      <protection hidden="1"/>
    </xf>
    <xf numFmtId="0" fontId="11" fillId="25" borderId="0" xfId="0" applyFont="1" applyFill="1" applyBorder="1" applyAlignment="1" applyProtection="1">
      <alignment horizontal="center" vertical="center"/>
      <protection hidden="1"/>
    </xf>
    <xf numFmtId="0" fontId="17" fillId="22" borderId="0" xfId="0" applyFont="1" applyFill="1" applyBorder="1" applyAlignment="1" applyProtection="1">
      <alignment horizontal="center" vertical="center"/>
      <protection hidden="1"/>
    </xf>
    <xf numFmtId="0" fontId="15" fillId="26" borderId="2" xfId="0" applyFont="1" applyFill="1" applyBorder="1" applyAlignment="1" applyProtection="1">
      <alignment horizontal="center" vertical="center"/>
      <protection hidden="1"/>
    </xf>
    <xf numFmtId="0" fontId="55" fillId="27" borderId="2" xfId="0" applyFont="1" applyFill="1" applyBorder="1" applyAlignment="1" applyProtection="1">
      <alignment horizontal="center" vertical="center"/>
      <protection hidden="1"/>
    </xf>
    <xf numFmtId="0" fontId="15" fillId="29" borderId="7" xfId="0" applyFont="1" applyFill="1" applyBorder="1" applyAlignment="1" applyProtection="1">
      <alignment horizontal="center" vertical="center"/>
      <protection hidden="1"/>
    </xf>
    <xf numFmtId="0" fontId="15" fillId="30" borderId="7" xfId="0" applyFont="1" applyFill="1" applyBorder="1" applyAlignment="1" applyProtection="1">
      <alignment horizontal="center" vertical="center"/>
      <protection hidden="1"/>
    </xf>
    <xf numFmtId="0" fontId="36" fillId="0" borderId="0" xfId="0" applyFont="1" applyProtection="1"/>
    <xf numFmtId="0" fontId="36" fillId="2" borderId="0" xfId="0" applyFont="1" applyFill="1" applyBorder="1" applyAlignment="1" applyProtection="1"/>
    <xf numFmtId="0" fontId="40" fillId="2" borderId="5" xfId="0" applyFont="1" applyFill="1" applyBorder="1" applyAlignment="1" applyProtection="1">
      <alignment horizontal="center" vertical="center" wrapText="1"/>
      <protection hidden="1"/>
    </xf>
    <xf numFmtId="0" fontId="41" fillId="2" borderId="5" xfId="0" applyFont="1" applyFill="1" applyBorder="1" applyAlignment="1">
      <alignment horizontal="center" vertical="center" wrapText="1"/>
    </xf>
    <xf numFmtId="0" fontId="36" fillId="2" borderId="2" xfId="0" applyFont="1" applyFill="1" applyBorder="1" applyAlignment="1" applyProtection="1">
      <alignment vertical="center"/>
    </xf>
    <xf numFmtId="0" fontId="36" fillId="0" borderId="5" xfId="0" applyFont="1" applyBorder="1" applyAlignment="1"/>
    <xf numFmtId="0" fontId="36" fillId="2" borderId="0" xfId="0" applyFont="1" applyFill="1" applyBorder="1" applyAlignment="1" applyProtection="1">
      <alignment vertical="center"/>
    </xf>
    <xf numFmtId="0" fontId="36" fillId="3" borderId="0" xfId="0" applyFont="1" applyFill="1" applyBorder="1" applyAlignment="1" applyProtection="1">
      <alignment vertical="center"/>
    </xf>
    <xf numFmtId="0" fontId="40" fillId="2" borderId="7" xfId="0" applyFont="1" applyFill="1" applyBorder="1" applyAlignment="1">
      <alignment horizontal="center" vertical="center" wrapText="1"/>
    </xf>
    <xf numFmtId="0" fontId="36" fillId="0" borderId="6" xfId="0" applyFont="1" applyFill="1" applyBorder="1" applyAlignment="1">
      <alignment horizontal="left" vertical="center" indent="1"/>
    </xf>
    <xf numFmtId="0" fontId="40" fillId="2" borderId="6" xfId="0" applyFont="1" applyFill="1" applyBorder="1" applyAlignment="1">
      <alignment horizontal="center" vertical="center" wrapText="1"/>
    </xf>
    <xf numFmtId="0" fontId="0" fillId="0" borderId="2" xfId="0" applyBorder="1" applyAlignment="1" applyProtection="1">
      <alignment horizontal="center" vertical="center" wrapText="1"/>
      <protection hidden="1"/>
    </xf>
    <xf numFmtId="0" fontId="9" fillId="0" borderId="0" xfId="0" applyFont="1" applyAlignment="1" applyProtection="1">
      <alignment vertical="center"/>
      <protection hidden="1"/>
    </xf>
    <xf numFmtId="0" fontId="9" fillId="0" borderId="0" xfId="0" applyFont="1" applyAlignment="1" applyProtection="1">
      <alignment horizontal="right" vertical="center"/>
      <protection hidden="1"/>
    </xf>
    <xf numFmtId="0" fontId="0" fillId="0" borderId="0" xfId="0" applyBorder="1" applyAlignment="1" applyProtection="1">
      <alignment horizontal="center"/>
      <protection hidden="1"/>
    </xf>
    <xf numFmtId="0" fontId="0" fillId="0" borderId="0" xfId="0" applyAlignment="1" applyProtection="1">
      <alignment wrapText="1"/>
      <protection hidden="1"/>
    </xf>
    <xf numFmtId="0" fontId="0" fillId="0" borderId="0" xfId="0" applyBorder="1" applyAlignment="1" applyProtection="1">
      <alignment horizontal="right" wrapText="1"/>
      <protection hidden="1"/>
    </xf>
    <xf numFmtId="1" fontId="0" fillId="0" borderId="0" xfId="0" applyNumberFormat="1" applyBorder="1" applyProtection="1">
      <protection hidden="1"/>
    </xf>
    <xf numFmtId="0" fontId="0" fillId="22" borderId="0" xfId="0" applyFill="1" applyProtection="1">
      <protection hidden="1"/>
    </xf>
    <xf numFmtId="0" fontId="0" fillId="22" borderId="0" xfId="0" applyFill="1" applyBorder="1" applyProtection="1">
      <protection hidden="1"/>
    </xf>
    <xf numFmtId="0" fontId="17" fillId="22" borderId="0" xfId="0" applyFont="1" applyFill="1" applyBorder="1" applyAlignment="1" applyProtection="1">
      <alignment vertical="center" wrapText="1"/>
      <protection hidden="1"/>
    </xf>
    <xf numFmtId="9" fontId="17" fillId="22" borderId="0" xfId="0" applyNumberFormat="1" applyFont="1" applyFill="1" applyBorder="1" applyAlignment="1" applyProtection="1">
      <alignment vertical="center"/>
      <protection hidden="1"/>
    </xf>
    <xf numFmtId="0" fontId="17" fillId="0" borderId="6" xfId="0" applyFont="1" applyBorder="1" applyAlignment="1" applyProtection="1">
      <alignment vertical="center" wrapText="1"/>
      <protection hidden="1"/>
    </xf>
    <xf numFmtId="9" fontId="17" fillId="0" borderId="6" xfId="0" applyNumberFormat="1" applyFont="1" applyBorder="1" applyAlignment="1" applyProtection="1">
      <alignment vertical="center"/>
      <protection hidden="1"/>
    </xf>
    <xf numFmtId="165" fontId="0" fillId="0" borderId="2" xfId="0" applyNumberFormat="1" applyBorder="1" applyAlignment="1" applyProtection="1">
      <alignment horizontal="right" vertical="center"/>
      <protection hidden="1"/>
    </xf>
    <xf numFmtId="0" fontId="5"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left" vertical="center" wrapText="1" indent="1"/>
    </xf>
    <xf numFmtId="0" fontId="5" fillId="0"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left" vertical="center" wrapText="1" indent="1"/>
    </xf>
    <xf numFmtId="0" fontId="0" fillId="0" borderId="8"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0" borderId="0" xfId="0" applyFont="1" applyFill="1" applyAlignment="1" applyProtection="1">
      <alignment horizontal="center"/>
    </xf>
    <xf numFmtId="0" fontId="0" fillId="0" borderId="0" xfId="0" applyFill="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center"/>
    </xf>
    <xf numFmtId="0" fontId="0" fillId="0" borderId="0" xfId="0" applyFont="1" applyAlignment="1" applyProtection="1">
      <alignment horizontal="center"/>
    </xf>
    <xf numFmtId="0" fontId="11" fillId="31" borderId="0" xfId="0" applyFont="1" applyFill="1" applyBorder="1" applyAlignment="1" applyProtection="1">
      <alignment horizontal="center" vertical="center"/>
      <protection hidden="1"/>
    </xf>
    <xf numFmtId="0" fontId="31" fillId="22" borderId="0" xfId="0" applyFont="1" applyFill="1" applyBorder="1" applyAlignment="1" applyProtection="1">
      <alignment horizontal="center" vertical="center"/>
      <protection hidden="1"/>
    </xf>
    <xf numFmtId="0" fontId="17" fillId="22" borderId="0" xfId="0" applyFont="1" applyFill="1" applyBorder="1" applyAlignment="1" applyProtection="1">
      <alignment horizontal="center" vertical="center"/>
      <protection hidden="1"/>
    </xf>
    <xf numFmtId="0" fontId="36" fillId="0" borderId="2" xfId="0" applyFont="1" applyFill="1" applyBorder="1" applyAlignment="1" applyProtection="1"/>
    <xf numFmtId="0" fontId="3" fillId="0" borderId="6" xfId="0" applyFont="1" applyBorder="1" applyAlignment="1">
      <alignment vertical="top" wrapText="1"/>
    </xf>
    <xf numFmtId="0" fontId="56" fillId="0" borderId="6" xfId="0" applyFont="1" applyBorder="1" applyAlignment="1">
      <alignment vertical="top" wrapText="1"/>
    </xf>
    <xf numFmtId="0" fontId="17" fillId="22" borderId="0" xfId="0" applyFont="1" applyFill="1" applyBorder="1" applyAlignment="1" applyProtection="1">
      <alignment horizontal="center" vertical="center"/>
      <protection hidden="1"/>
    </xf>
    <xf numFmtId="165" fontId="9" fillId="22" borderId="0" xfId="0" applyNumberFormat="1" applyFont="1" applyFill="1" applyBorder="1" applyAlignment="1" applyProtection="1">
      <alignment horizontal="center" vertical="center" wrapText="1"/>
      <protection hidden="1"/>
    </xf>
    <xf numFmtId="0" fontId="14" fillId="6" borderId="3" xfId="0" applyFont="1" applyFill="1" applyBorder="1" applyAlignment="1" applyProtection="1">
      <alignment horizontal="left" vertical="center"/>
      <protection hidden="1"/>
    </xf>
    <xf numFmtId="0" fontId="5" fillId="0" borderId="7"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xf>
    <xf numFmtId="0" fontId="57" fillId="0" borderId="6" xfId="0" applyFont="1" applyBorder="1" applyAlignment="1">
      <alignment vertical="top" wrapText="1"/>
    </xf>
    <xf numFmtId="0" fontId="58" fillId="0" borderId="6" xfId="0" applyFont="1" applyBorder="1" applyAlignment="1">
      <alignment vertical="top" wrapText="1"/>
    </xf>
    <xf numFmtId="0" fontId="5" fillId="2"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36" fillId="32" borderId="0" xfId="0" applyFont="1" applyFill="1" applyBorder="1" applyAlignment="1" applyProtection="1">
      <alignment vertical="center"/>
    </xf>
    <xf numFmtId="49" fontId="0" fillId="32" borderId="0" xfId="0" applyNumberFormat="1" applyFont="1" applyFill="1" applyBorder="1" applyAlignment="1">
      <alignment vertical="center" wrapText="1"/>
    </xf>
    <xf numFmtId="0" fontId="30" fillId="32" borderId="0" xfId="0" applyFont="1" applyFill="1" applyBorder="1" applyAlignment="1">
      <alignment horizontal="right" vertical="center" wrapText="1"/>
    </xf>
    <xf numFmtId="0" fontId="0" fillId="33" borderId="0" xfId="0" applyFill="1" applyAlignment="1" applyProtection="1">
      <alignment vertical="center"/>
    </xf>
    <xf numFmtId="0" fontId="5" fillId="32" borderId="0" xfId="0" applyFont="1" applyFill="1" applyBorder="1" applyAlignment="1">
      <alignment horizontal="center" vertical="center" wrapText="1"/>
    </xf>
    <xf numFmtId="0" fontId="0" fillId="32" borderId="0" xfId="0" applyFont="1" applyFill="1" applyBorder="1" applyAlignment="1">
      <alignment horizontal="center" vertical="center" wrapText="1"/>
    </xf>
    <xf numFmtId="0" fontId="5" fillId="32" borderId="0" xfId="0" applyFont="1" applyFill="1" applyBorder="1" applyAlignment="1">
      <alignment horizontal="left" vertical="center" wrapText="1" indent="1"/>
    </xf>
    <xf numFmtId="0" fontId="0" fillId="33" borderId="0" xfId="0" applyFill="1" applyBorder="1" applyAlignment="1" applyProtection="1">
      <alignment vertical="center"/>
    </xf>
    <xf numFmtId="0" fontId="5"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2" borderId="0" xfId="0" applyFont="1" applyFill="1" applyBorder="1" applyAlignment="1">
      <alignment horizontal="center" vertical="center" wrapText="1"/>
    </xf>
    <xf numFmtId="49" fontId="59" fillId="34" borderId="0" xfId="0" applyNumberFormat="1" applyFont="1" applyFill="1" applyBorder="1" applyAlignment="1" applyProtection="1">
      <alignment horizontal="center" vertical="center" wrapText="1" shrinkToFit="1"/>
    </xf>
    <xf numFmtId="49" fontId="0" fillId="32" borderId="12" xfId="0" applyNumberFormat="1" applyFont="1" applyFill="1" applyBorder="1" applyAlignment="1">
      <alignment vertical="center" wrapText="1"/>
    </xf>
    <xf numFmtId="49" fontId="0" fillId="32" borderId="13" xfId="0" applyNumberFormat="1" applyFill="1" applyBorder="1" applyAlignment="1">
      <alignment vertical="center" wrapText="1"/>
    </xf>
    <xf numFmtId="0" fontId="5" fillId="32" borderId="14" xfId="0" applyFont="1" applyFill="1" applyBorder="1" applyAlignment="1">
      <alignment horizontal="left" vertical="center" wrapText="1" indent="1"/>
    </xf>
    <xf numFmtId="0" fontId="40" fillId="2" borderId="6" xfId="0" applyFont="1" applyFill="1" applyBorder="1" applyAlignment="1" applyProtection="1">
      <alignment horizontal="center" vertical="center" wrapText="1"/>
      <protection hidden="1"/>
    </xf>
    <xf numFmtId="0" fontId="41" fillId="2" borderId="6" xfId="0" applyFont="1" applyFill="1" applyBorder="1" applyAlignment="1">
      <alignment horizontal="center" vertical="center" wrapText="1"/>
    </xf>
    <xf numFmtId="0" fontId="36" fillId="35" borderId="0" xfId="0" applyFont="1" applyFill="1" applyBorder="1" applyAlignment="1">
      <alignment horizontal="center" vertical="center"/>
    </xf>
    <xf numFmtId="0" fontId="36" fillId="2" borderId="15" xfId="0" applyFont="1" applyFill="1" applyBorder="1" applyAlignment="1" applyProtection="1">
      <alignment vertical="center"/>
    </xf>
    <xf numFmtId="0" fontId="5" fillId="0" borderId="14"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2" borderId="6" xfId="0" applyFont="1" applyFill="1" applyBorder="1" applyAlignment="1">
      <alignment horizontal="center" vertical="center" wrapText="1"/>
    </xf>
    <xf numFmtId="165" fontId="0" fillId="0" borderId="2" xfId="0" applyNumberFormat="1" applyFill="1" applyBorder="1" applyProtection="1">
      <protection hidden="1"/>
    </xf>
    <xf numFmtId="165" fontId="17" fillId="22" borderId="0" xfId="0" applyNumberFormat="1" applyFont="1" applyFill="1" applyBorder="1" applyAlignment="1" applyProtection="1">
      <alignment vertical="center"/>
      <protection hidden="1"/>
    </xf>
    <xf numFmtId="167" fontId="17" fillId="22" borderId="0" xfId="0" applyNumberFormat="1" applyFont="1" applyFill="1" applyBorder="1" applyAlignment="1" applyProtection="1">
      <alignment vertical="center"/>
      <protection hidden="1"/>
    </xf>
    <xf numFmtId="0" fontId="3" fillId="22" borderId="0" xfId="0" applyFont="1" applyFill="1" applyProtection="1">
      <protection hidden="1"/>
    </xf>
    <xf numFmtId="0" fontId="45" fillId="0" borderId="2" xfId="0" applyFont="1" applyBorder="1" applyProtection="1">
      <protection hidden="1"/>
    </xf>
    <xf numFmtId="0" fontId="30" fillId="26" borderId="2" xfId="0" applyFont="1" applyFill="1" applyBorder="1" applyAlignment="1" applyProtection="1">
      <alignment horizontal="center" vertical="center" wrapText="1"/>
      <protection hidden="1"/>
    </xf>
    <xf numFmtId="0" fontId="30" fillId="36" borderId="2" xfId="0" applyFont="1" applyFill="1" applyBorder="1" applyAlignment="1" applyProtection="1">
      <alignment horizontal="center" vertical="center" wrapText="1"/>
      <protection hidden="1"/>
    </xf>
    <xf numFmtId="0" fontId="30" fillId="37" borderId="2" xfId="0" applyFont="1" applyFill="1" applyBorder="1" applyAlignment="1" applyProtection="1">
      <alignment horizontal="center" vertical="center" wrapText="1"/>
      <protection hidden="1"/>
    </xf>
    <xf numFmtId="0" fontId="30" fillId="38" borderId="2" xfId="0" applyFont="1" applyFill="1" applyBorder="1" applyAlignment="1" applyProtection="1">
      <alignment horizontal="center" vertical="center" wrapText="1"/>
      <protection hidden="1"/>
    </xf>
    <xf numFmtId="0" fontId="30" fillId="39" borderId="2" xfId="0" applyFont="1" applyFill="1" applyBorder="1" applyAlignment="1" applyProtection="1">
      <alignment horizontal="center" vertical="center" wrapText="1"/>
      <protection hidden="1"/>
    </xf>
    <xf numFmtId="0" fontId="22" fillId="0" borderId="5" xfId="0" applyFont="1" applyBorder="1" applyAlignment="1" applyProtection="1">
      <alignment vertical="center"/>
      <protection hidden="1"/>
    </xf>
    <xf numFmtId="16" fontId="0" fillId="0" borderId="0" xfId="0" quotePrefix="1" applyNumberFormat="1" applyProtection="1">
      <protection hidden="1"/>
    </xf>
    <xf numFmtId="0" fontId="45" fillId="0" borderId="0" xfId="0" applyFont="1" applyBorder="1" applyProtection="1">
      <protection hidden="1"/>
    </xf>
    <xf numFmtId="0" fontId="0" fillId="0" borderId="0" xfId="0" applyBorder="1" applyAlignment="1" applyProtection="1">
      <protection hidden="1"/>
    </xf>
    <xf numFmtId="1" fontId="3" fillId="8" borderId="0" xfId="0" applyNumberFormat="1" applyFont="1" applyFill="1" applyBorder="1" applyProtection="1">
      <protection hidden="1"/>
    </xf>
    <xf numFmtId="0" fontId="0" fillId="0" borderId="5" xfId="0" applyBorder="1" applyProtection="1">
      <protection hidden="1"/>
    </xf>
    <xf numFmtId="0" fontId="0" fillId="0" borderId="6" xfId="0" applyBorder="1" applyProtection="1">
      <protection hidden="1"/>
    </xf>
    <xf numFmtId="0" fontId="24" fillId="40" borderId="6" xfId="0" applyFont="1" applyFill="1" applyBorder="1" applyAlignment="1" applyProtection="1">
      <alignment vertical="center"/>
      <protection hidden="1"/>
    </xf>
    <xf numFmtId="166" fontId="0" fillId="0" borderId="0" xfId="0" applyNumberFormat="1" applyProtection="1">
      <protection hidden="1"/>
    </xf>
    <xf numFmtId="0" fontId="47" fillId="26" borderId="2" xfId="0" applyFont="1" applyFill="1" applyBorder="1" applyAlignment="1" applyProtection="1">
      <alignment horizontal="center" vertical="center" wrapText="1"/>
      <protection hidden="1"/>
    </xf>
    <xf numFmtId="0" fontId="47" fillId="36" borderId="2" xfId="0" applyFont="1" applyFill="1" applyBorder="1" applyAlignment="1" applyProtection="1">
      <alignment horizontal="center" vertical="center" wrapText="1"/>
      <protection hidden="1"/>
    </xf>
    <xf numFmtId="0" fontId="47" fillId="37" borderId="2" xfId="0" applyFont="1" applyFill="1" applyBorder="1" applyAlignment="1" applyProtection="1">
      <alignment horizontal="center" vertical="center" wrapText="1"/>
      <protection hidden="1"/>
    </xf>
    <xf numFmtId="0" fontId="47" fillId="38" borderId="2" xfId="0" applyFont="1" applyFill="1" applyBorder="1" applyAlignment="1" applyProtection="1">
      <alignment horizontal="center" vertical="center" wrapText="1"/>
      <protection hidden="1"/>
    </xf>
    <xf numFmtId="0" fontId="47" fillId="39" borderId="3" xfId="0" applyFont="1" applyFill="1" applyBorder="1" applyAlignment="1" applyProtection="1">
      <alignment horizontal="center" vertical="center" wrapText="1"/>
      <protection hidden="1"/>
    </xf>
    <xf numFmtId="0" fontId="50" fillId="0" borderId="6" xfId="0" applyFont="1" applyBorder="1" applyAlignment="1" applyProtection="1">
      <alignment horizontal="center" vertical="center"/>
      <protection hidden="1"/>
    </xf>
    <xf numFmtId="0" fontId="60" fillId="0" borderId="6" xfId="0" applyFont="1" applyBorder="1"/>
    <xf numFmtId="0" fontId="0" fillId="0" borderId="6" xfId="0" applyBorder="1" applyAlignment="1">
      <alignment horizontal="center"/>
    </xf>
    <xf numFmtId="0" fontId="61" fillId="0" borderId="0" xfId="0" applyFont="1" applyBorder="1" applyAlignment="1">
      <alignment horizontal="center"/>
    </xf>
    <xf numFmtId="0" fontId="0" fillId="0" borderId="6" xfId="0" applyBorder="1"/>
    <xf numFmtId="0" fontId="62" fillId="0" borderId="0" xfId="0" applyFont="1" applyAlignment="1">
      <alignment horizontal="center"/>
    </xf>
    <xf numFmtId="0" fontId="0" fillId="0" borderId="0" xfId="0" applyBorder="1"/>
    <xf numFmtId="1" fontId="0" fillId="2" borderId="1" xfId="0" applyNumberFormat="1" applyFill="1" applyBorder="1" applyAlignment="1" applyProtection="1">
      <alignment vertical="top" wrapText="1"/>
      <protection hidden="1"/>
    </xf>
    <xf numFmtId="0" fontId="7" fillId="0" borderId="17" xfId="0" applyFont="1" applyFill="1" applyBorder="1" applyAlignment="1" applyProtection="1">
      <alignment horizontal="center" vertical="center" wrapText="1" shrinkToFit="1"/>
      <protection hidden="1"/>
    </xf>
    <xf numFmtId="0" fontId="56" fillId="0" borderId="6" xfId="0" applyFont="1" applyBorder="1" applyAlignment="1">
      <alignment vertical="top" wrapText="1"/>
    </xf>
    <xf numFmtId="0" fontId="58" fillId="0" borderId="6" xfId="0" applyFont="1" applyBorder="1" applyAlignment="1">
      <alignment vertical="center" wrapText="1"/>
    </xf>
    <xf numFmtId="0" fontId="5" fillId="0" borderId="11" xfId="0" applyFont="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Border="1" applyProtection="1"/>
    <xf numFmtId="0" fontId="5" fillId="0" borderId="6" xfId="0" applyFont="1" applyBorder="1" applyAlignment="1">
      <alignment horizontal="center" vertical="top" wrapText="1"/>
    </xf>
    <xf numFmtId="0" fontId="0" fillId="0" borderId="8"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0" xfId="0" applyAlignment="1" applyProtection="1">
      <alignment vertical="top"/>
    </xf>
    <xf numFmtId="0" fontId="3" fillId="0" borderId="11" xfId="0" applyFont="1" applyBorder="1" applyAlignment="1">
      <alignment vertical="center" wrapText="1"/>
    </xf>
    <xf numFmtId="0" fontId="3" fillId="0" borderId="20" xfId="0" applyFont="1" applyBorder="1" applyAlignment="1">
      <alignment vertical="center" wrapText="1"/>
    </xf>
    <xf numFmtId="0" fontId="58" fillId="0" borderId="14" xfId="0" applyFont="1" applyBorder="1" applyAlignment="1">
      <alignment vertical="center" wrapText="1"/>
    </xf>
    <xf numFmtId="0" fontId="3" fillId="0" borderId="6" xfId="0" applyFont="1" applyBorder="1" applyAlignment="1">
      <alignment vertical="center" wrapText="1"/>
    </xf>
    <xf numFmtId="0" fontId="54" fillId="0" borderId="6" xfId="0" applyFont="1" applyBorder="1" applyAlignment="1">
      <alignment vertical="center" wrapText="1"/>
    </xf>
    <xf numFmtId="0" fontId="3" fillId="0" borderId="6" xfId="0" applyFont="1" applyBorder="1" applyAlignment="1">
      <alignment vertical="center"/>
    </xf>
    <xf numFmtId="0" fontId="3" fillId="0" borderId="11" xfId="0" applyFont="1" applyBorder="1" applyAlignment="1">
      <alignment vertical="center"/>
    </xf>
    <xf numFmtId="9" fontId="1" fillId="0" borderId="2" xfId="2" applyBorder="1" applyAlignment="1" applyProtection="1">
      <alignment vertical="center"/>
      <protection hidden="1"/>
    </xf>
    <xf numFmtId="0" fontId="15" fillId="28" borderId="0" xfId="0" applyFont="1" applyFill="1" applyBorder="1" applyAlignment="1" applyProtection="1">
      <alignment horizontal="center" vertical="center"/>
      <protection hidden="1"/>
    </xf>
    <xf numFmtId="0" fontId="72" fillId="44" borderId="26" xfId="0" applyFont="1" applyFill="1" applyBorder="1" applyAlignment="1" applyProtection="1">
      <alignment horizontal="center" vertical="center" wrapText="1"/>
      <protection hidden="1"/>
    </xf>
    <xf numFmtId="1" fontId="27" fillId="2" borderId="44" xfId="0" applyNumberFormat="1" applyFont="1" applyFill="1" applyBorder="1" applyAlignment="1" applyProtection="1">
      <alignment horizontal="right" vertical="center"/>
      <protection hidden="1"/>
    </xf>
    <xf numFmtId="9" fontId="1" fillId="0" borderId="6" xfId="2" applyBorder="1" applyAlignment="1" applyProtection="1">
      <alignment vertical="center"/>
      <protection hidden="1"/>
    </xf>
    <xf numFmtId="9" fontId="1" fillId="0" borderId="10" xfId="2" applyBorder="1" applyAlignment="1" applyProtection="1">
      <alignment vertical="center"/>
      <protection hidden="1"/>
    </xf>
    <xf numFmtId="0" fontId="15" fillId="28" borderId="6" xfId="0" applyFont="1" applyFill="1" applyBorder="1" applyAlignment="1" applyProtection="1">
      <alignment horizontal="center" vertical="center"/>
      <protection hidden="1"/>
    </xf>
    <xf numFmtId="0" fontId="0" fillId="57" borderId="6" xfId="0" applyFill="1" applyBorder="1" applyAlignment="1" applyProtection="1">
      <alignment vertical="center"/>
      <protection hidden="1"/>
    </xf>
    <xf numFmtId="0" fontId="9" fillId="2" borderId="43" xfId="0" applyFont="1" applyFill="1" applyBorder="1" applyAlignment="1" applyProtection="1">
      <alignment horizontal="right" vertical="center"/>
      <protection hidden="1"/>
    </xf>
    <xf numFmtId="0" fontId="9" fillId="2" borderId="14" xfId="0" applyFont="1" applyFill="1" applyBorder="1" applyAlignment="1" applyProtection="1">
      <alignment horizontal="right" vertical="center"/>
      <protection hidden="1"/>
    </xf>
    <xf numFmtId="0" fontId="3" fillId="0" borderId="6" xfId="0" applyFont="1" applyBorder="1" applyAlignment="1">
      <alignment vertical="top" wrapText="1"/>
    </xf>
    <xf numFmtId="0" fontId="58" fillId="0" borderId="14" xfId="0" applyFont="1" applyBorder="1" applyAlignment="1">
      <alignment horizontal="left" vertical="center" wrapText="1"/>
    </xf>
    <xf numFmtId="0" fontId="3" fillId="0" borderId="14" xfId="0" applyFont="1" applyBorder="1" applyAlignment="1">
      <alignment vertical="center" wrapText="1"/>
    </xf>
    <xf numFmtId="0" fontId="56" fillId="0" borderId="6" xfId="0" applyFont="1" applyBorder="1" applyAlignment="1">
      <alignment vertical="top" wrapText="1"/>
    </xf>
    <xf numFmtId="0" fontId="3" fillId="0" borderId="20" xfId="0" applyFont="1" applyBorder="1" applyAlignment="1">
      <alignment vertical="center" wrapText="1"/>
    </xf>
    <xf numFmtId="0" fontId="58" fillId="0" borderId="11" xfId="0" applyFont="1" applyBorder="1" applyAlignment="1">
      <alignment horizontal="left" vertical="center" wrapText="1"/>
    </xf>
    <xf numFmtId="0" fontId="4" fillId="0" borderId="15" xfId="0" applyFont="1" applyFill="1" applyBorder="1" applyAlignment="1" applyProtection="1">
      <alignment horizontal="center" vertical="center" wrapText="1" shrinkToFit="1"/>
      <protection hidden="1"/>
    </xf>
    <xf numFmtId="0" fontId="2" fillId="0" borderId="15" xfId="0" applyFont="1" applyFill="1" applyBorder="1" applyAlignment="1" applyProtection="1">
      <alignment horizontal="center" vertical="center" wrapText="1" shrinkToFit="1"/>
      <protection hidden="1"/>
    </xf>
    <xf numFmtId="0" fontId="0" fillId="2" borderId="21" xfId="0" applyFill="1" applyBorder="1" applyAlignment="1" applyProtection="1">
      <protection hidden="1"/>
    </xf>
    <xf numFmtId="0" fontId="11" fillId="12" borderId="5" xfId="0" applyFont="1" applyFill="1" applyBorder="1" applyAlignment="1" applyProtection="1">
      <alignment horizontal="center" vertical="center"/>
      <protection hidden="1"/>
    </xf>
    <xf numFmtId="0" fontId="17" fillId="0" borderId="2" xfId="0" applyFont="1" applyBorder="1" applyAlignment="1" applyProtection="1">
      <alignment vertical="center"/>
      <protection locked="0"/>
    </xf>
    <xf numFmtId="0" fontId="0" fillId="0" borderId="2" xfId="0" applyBorder="1" applyAlignment="1" applyProtection="1">
      <protection hidden="1"/>
    </xf>
    <xf numFmtId="0" fontId="65" fillId="41" borderId="6" xfId="0" applyFont="1" applyFill="1" applyBorder="1" applyAlignment="1" applyProtection="1">
      <alignment vertical="center" wrapText="1"/>
      <protection hidden="1"/>
    </xf>
    <xf numFmtId="0" fontId="11" fillId="42" borderId="15" xfId="0" applyFont="1" applyFill="1" applyBorder="1" applyAlignment="1" applyProtection="1">
      <alignment horizontal="center" vertical="center"/>
      <protection hidden="1"/>
    </xf>
    <xf numFmtId="0" fontId="0" fillId="0" borderId="16" xfId="0" applyBorder="1" applyAlignment="1">
      <alignment horizontal="center" vertical="center"/>
    </xf>
    <xf numFmtId="0" fontId="0" fillId="0" borderId="22" xfId="0" applyBorder="1" applyAlignment="1">
      <alignment horizontal="center" vertical="center"/>
    </xf>
    <xf numFmtId="0" fontId="11" fillId="10" borderId="15" xfId="0" applyFont="1" applyFill="1" applyBorder="1" applyAlignment="1" applyProtection="1">
      <alignment horizontal="center" vertical="center"/>
      <protection hidden="1"/>
    </xf>
    <xf numFmtId="165" fontId="9" fillId="11" borderId="6" xfId="0" applyNumberFormat="1" applyFont="1" applyFill="1" applyBorder="1" applyAlignment="1" applyProtection="1">
      <alignment horizontal="center" vertical="center"/>
      <protection hidden="1"/>
    </xf>
    <xf numFmtId="0" fontId="66" fillId="32" borderId="15" xfId="0" applyFont="1" applyFill="1" applyBorder="1" applyAlignment="1" applyProtection="1">
      <alignment horizontal="center" vertical="center" wrapText="1" shrinkToFit="1"/>
      <protection hidden="1"/>
    </xf>
    <xf numFmtId="0" fontId="66" fillId="32" borderId="16" xfId="0" applyFont="1" applyFill="1" applyBorder="1" applyAlignment="1" applyProtection="1">
      <alignment horizontal="center" vertical="center" wrapText="1" shrinkToFit="1"/>
      <protection hidden="1"/>
    </xf>
    <xf numFmtId="0" fontId="67" fillId="33" borderId="22" xfId="0" applyFont="1" applyFill="1" applyBorder="1" applyAlignment="1">
      <alignment horizontal="center" vertical="center"/>
    </xf>
    <xf numFmtId="0" fontId="67" fillId="33" borderId="23" xfId="0" applyFont="1" applyFill="1" applyBorder="1" applyAlignment="1">
      <alignment horizontal="center" vertical="center"/>
    </xf>
    <xf numFmtId="0" fontId="67" fillId="33" borderId="0" xfId="0" applyFont="1" applyFill="1" applyAlignment="1">
      <alignment horizontal="center" vertical="center"/>
    </xf>
    <xf numFmtId="0" fontId="67" fillId="33" borderId="24"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17" xfId="0" applyFont="1" applyFill="1" applyBorder="1" applyAlignment="1">
      <alignment horizontal="center" vertical="center"/>
    </xf>
    <xf numFmtId="0" fontId="67" fillId="33" borderId="9" xfId="0" applyFont="1" applyFill="1" applyBorder="1" applyAlignment="1">
      <alignment horizontal="center" vertical="center"/>
    </xf>
    <xf numFmtId="0" fontId="11" fillId="12" borderId="2" xfId="0" applyFont="1" applyFill="1" applyBorder="1" applyAlignment="1" applyProtection="1">
      <alignment horizontal="center" vertical="center"/>
      <protection hidden="1"/>
    </xf>
    <xf numFmtId="0" fontId="8" fillId="2" borderId="7" xfId="0" applyFont="1" applyFill="1" applyBorder="1" applyAlignment="1" applyProtection="1">
      <alignment horizontal="right" vertical="center" wrapText="1" shrinkToFit="1"/>
      <protection hidden="1"/>
    </xf>
    <xf numFmtId="0" fontId="8" fillId="2" borderId="8" xfId="0" applyFont="1" applyFill="1" applyBorder="1" applyAlignment="1" applyProtection="1">
      <alignment horizontal="right" vertical="center" wrapText="1" shrinkToFit="1"/>
      <protection hidden="1"/>
    </xf>
    <xf numFmtId="0" fontId="0" fillId="0" borderId="8" xfId="0" applyBorder="1" applyAlignment="1">
      <alignment vertical="center"/>
    </xf>
    <xf numFmtId="0" fontId="0" fillId="0" borderId="4" xfId="0" applyBorder="1" applyAlignment="1">
      <alignment vertical="center"/>
    </xf>
    <xf numFmtId="0" fontId="63" fillId="32" borderId="7" xfId="0" applyFont="1" applyFill="1" applyBorder="1" applyAlignment="1" applyProtection="1">
      <alignment horizontal="left" vertical="center" indent="1"/>
      <protection locked="0"/>
    </xf>
    <xf numFmtId="0" fontId="64" fillId="33" borderId="8" xfId="0" applyFont="1" applyFill="1" applyBorder="1" applyAlignment="1" applyProtection="1">
      <alignment horizontal="left" vertical="center" indent="1"/>
      <protection locked="0"/>
    </xf>
    <xf numFmtId="0" fontId="64" fillId="33" borderId="4" xfId="0" applyFont="1" applyFill="1" applyBorder="1" applyAlignment="1" applyProtection="1">
      <alignment horizontal="left" vertical="center" indent="1"/>
      <protection locked="0"/>
    </xf>
    <xf numFmtId="0" fontId="0" fillId="0" borderId="0" xfId="0" applyAlignment="1" applyProtection="1">
      <alignment wrapText="1"/>
      <protection hidden="1"/>
    </xf>
    <xf numFmtId="0" fontId="0" fillId="0" borderId="0" xfId="0" applyAlignment="1"/>
    <xf numFmtId="0" fontId="11" fillId="13" borderId="15" xfId="0" applyFont="1" applyFill="1" applyBorder="1" applyAlignment="1" applyProtection="1">
      <alignment horizontal="center" vertical="center"/>
      <protection hidden="1"/>
    </xf>
    <xf numFmtId="0" fontId="11" fillId="13" borderId="16" xfId="0" applyFont="1" applyFill="1" applyBorder="1" applyAlignment="1" applyProtection="1">
      <alignment horizontal="center" vertical="center"/>
      <protection hidden="1"/>
    </xf>
    <xf numFmtId="0" fontId="11" fillId="13" borderId="22" xfId="0" applyFont="1" applyFill="1" applyBorder="1" applyAlignment="1" applyProtection="1">
      <alignment horizontal="center" vertical="center"/>
      <protection hidden="1"/>
    </xf>
    <xf numFmtId="165" fontId="9" fillId="27" borderId="6" xfId="0" applyNumberFormat="1" applyFont="1" applyFill="1" applyBorder="1" applyAlignment="1" applyProtection="1">
      <alignment horizontal="center" vertical="center"/>
      <protection hidden="1"/>
    </xf>
    <xf numFmtId="0" fontId="17" fillId="0" borderId="6" xfId="0" applyFont="1" applyBorder="1" applyAlignment="1">
      <alignment horizontal="center" vertical="center"/>
    </xf>
    <xf numFmtId="165" fontId="9" fillId="29" borderId="6" xfId="0" applyNumberFormat="1" applyFont="1" applyFill="1" applyBorder="1" applyAlignment="1" applyProtection="1">
      <alignment horizontal="center" vertical="center"/>
      <protection hidden="1"/>
    </xf>
    <xf numFmtId="165" fontId="9" fillId="28" borderId="6" xfId="0" applyNumberFormat="1" applyFont="1" applyFill="1" applyBorder="1" applyAlignment="1" applyProtection="1">
      <alignment horizontal="center" vertical="center"/>
      <protection hidden="1"/>
    </xf>
    <xf numFmtId="0" fontId="11" fillId="43" borderId="15" xfId="0" applyFont="1" applyFill="1" applyBorder="1" applyAlignment="1" applyProtection="1">
      <alignment horizontal="center" vertical="center"/>
      <protection hidden="1"/>
    </xf>
    <xf numFmtId="0" fontId="11" fillId="43" borderId="16" xfId="0" applyFont="1" applyFill="1" applyBorder="1" applyAlignment="1" applyProtection="1">
      <alignment horizontal="center" vertical="center"/>
      <protection hidden="1"/>
    </xf>
    <xf numFmtId="0" fontId="11" fillId="42" borderId="7" xfId="0" applyFont="1" applyFill="1" applyBorder="1" applyAlignment="1" applyProtection="1">
      <alignment horizontal="center" vertical="center"/>
      <protection hidden="1"/>
    </xf>
    <xf numFmtId="0" fontId="0" fillId="0" borderId="8" xfId="0" applyBorder="1" applyAlignment="1">
      <alignment horizontal="center" vertical="center"/>
    </xf>
    <xf numFmtId="0" fontId="0" fillId="0" borderId="4" xfId="0" applyBorder="1" applyAlignment="1">
      <alignment horizontal="center" vertical="center"/>
    </xf>
    <xf numFmtId="0" fontId="52" fillId="0" borderId="6" xfId="0" applyFont="1" applyFill="1" applyBorder="1" applyAlignment="1" applyProtection="1">
      <alignment horizontal="center" vertical="center" wrapText="1"/>
      <protection hidden="1"/>
    </xf>
    <xf numFmtId="0" fontId="53" fillId="0" borderId="6" xfId="0" applyFont="1" applyFill="1" applyBorder="1" applyAlignment="1" applyProtection="1">
      <alignment horizontal="center" vertical="center" wrapText="1"/>
      <protection hidden="1"/>
    </xf>
    <xf numFmtId="165" fontId="68" fillId="0" borderId="6" xfId="0" applyNumberFormat="1" applyFont="1" applyFill="1" applyBorder="1" applyAlignment="1" applyProtection="1">
      <alignment horizontal="center" vertical="center" wrapText="1"/>
      <protection hidden="1"/>
    </xf>
    <xf numFmtId="0" fontId="69" fillId="0" borderId="6"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shrinkToFit="1"/>
      <protection hidden="1"/>
    </xf>
    <xf numFmtId="0" fontId="0" fillId="3" borderId="17" xfId="0" applyFill="1" applyBorder="1" applyAlignment="1" applyProtection="1">
      <protection hidden="1"/>
    </xf>
    <xf numFmtId="0" fontId="9" fillId="2" borderId="7" xfId="0" applyFont="1" applyFill="1" applyBorder="1" applyAlignment="1" applyProtection="1">
      <alignment horizontal="center" vertical="center" wrapText="1"/>
      <protection hidden="1"/>
    </xf>
    <xf numFmtId="9" fontId="10" fillId="14" borderId="25" xfId="0" applyNumberFormat="1"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wrapText="1"/>
      <protection hidden="1"/>
    </xf>
    <xf numFmtId="0" fontId="13" fillId="5" borderId="2" xfId="0" applyFont="1" applyFill="1" applyBorder="1" applyAlignment="1" applyProtection="1">
      <alignment horizontal="center" vertical="center" wrapText="1"/>
      <protection hidden="1"/>
    </xf>
    <xf numFmtId="0" fontId="5" fillId="7" borderId="2" xfId="0" applyFont="1" applyFill="1" applyBorder="1" applyAlignment="1" applyProtection="1">
      <alignment horizontal="center" vertical="center" wrapText="1"/>
      <protection hidden="1"/>
    </xf>
    <xf numFmtId="0" fontId="5" fillId="15" borderId="3" xfId="0" applyFont="1" applyFill="1" applyBorder="1" applyAlignment="1" applyProtection="1">
      <alignment horizontal="center" vertical="center" wrapText="1"/>
      <protection hidden="1"/>
    </xf>
    <xf numFmtId="0" fontId="14" fillId="6" borderId="2" xfId="0" applyFont="1" applyFill="1" applyBorder="1" applyAlignment="1" applyProtection="1">
      <alignment vertical="center"/>
      <protection hidden="1"/>
    </xf>
    <xf numFmtId="0" fontId="63" fillId="0" borderId="7" xfId="0" applyFont="1" applyBorder="1" applyAlignment="1" applyProtection="1">
      <alignment horizontal="left" vertical="center" indent="1"/>
      <protection locked="0"/>
    </xf>
    <xf numFmtId="0" fontId="63" fillId="0" borderId="8" xfId="0" applyFont="1" applyBorder="1" applyAlignment="1" applyProtection="1">
      <alignment horizontal="left" vertical="center" indent="1"/>
      <protection locked="0"/>
    </xf>
    <xf numFmtId="0" fontId="63" fillId="0" borderId="4" xfId="0" applyFont="1" applyBorder="1" applyAlignment="1" applyProtection="1">
      <alignment horizontal="left" vertical="center" indent="1"/>
      <protection locked="0"/>
    </xf>
    <xf numFmtId="0" fontId="63" fillId="8" borderId="7" xfId="0" applyFont="1" applyFill="1" applyBorder="1" applyAlignment="1" applyProtection="1">
      <alignment horizontal="left" vertical="center" indent="1"/>
      <protection locked="0"/>
    </xf>
    <xf numFmtId="0" fontId="63" fillId="8" borderId="8" xfId="0" applyFont="1" applyFill="1" applyBorder="1" applyAlignment="1" applyProtection="1">
      <alignment horizontal="left" vertical="center" indent="1"/>
      <protection locked="0"/>
    </xf>
    <xf numFmtId="0" fontId="63" fillId="8" borderId="4" xfId="0" applyFont="1" applyFill="1" applyBorder="1" applyAlignment="1" applyProtection="1">
      <alignment horizontal="left" vertical="center" indent="1"/>
      <protection locked="0"/>
    </xf>
    <xf numFmtId="0" fontId="63" fillId="0" borderId="15" xfId="0" applyFont="1" applyBorder="1" applyAlignment="1" applyProtection="1">
      <alignment horizontal="left" vertical="center" indent="1"/>
      <protection locked="0"/>
    </xf>
    <xf numFmtId="0" fontId="0" fillId="0" borderId="16" xfId="0" applyBorder="1" applyAlignment="1">
      <alignment horizontal="left" vertical="center" indent="1"/>
    </xf>
    <xf numFmtId="0" fontId="0" fillId="0" borderId="22" xfId="0" applyBorder="1" applyAlignment="1">
      <alignment horizontal="left" vertical="center" indent="1"/>
    </xf>
    <xf numFmtId="0" fontId="0" fillId="0" borderId="10" xfId="0" applyBorder="1" applyAlignment="1">
      <alignment horizontal="left" vertical="center" indent="1"/>
    </xf>
    <xf numFmtId="0" fontId="0" fillId="0" borderId="17" xfId="0" applyBorder="1" applyAlignment="1">
      <alignment horizontal="left" vertical="center" indent="1"/>
    </xf>
    <xf numFmtId="0" fontId="0" fillId="0" borderId="9" xfId="0" applyBorder="1" applyAlignment="1">
      <alignment horizontal="left" vertical="center" indent="1"/>
    </xf>
    <xf numFmtId="0" fontId="11" fillId="13" borderId="7" xfId="0" applyFont="1" applyFill="1" applyBorder="1" applyAlignment="1" applyProtection="1">
      <alignment horizontal="center" vertical="center"/>
      <protection hidden="1"/>
    </xf>
    <xf numFmtId="0" fontId="11" fillId="13" borderId="8" xfId="0" applyFont="1" applyFill="1" applyBorder="1" applyAlignment="1" applyProtection="1">
      <alignment horizontal="center" vertical="center"/>
      <protection hidden="1"/>
    </xf>
    <xf numFmtId="0" fontId="11" fillId="13" borderId="4" xfId="0" applyFont="1" applyFill="1" applyBorder="1" applyAlignment="1" applyProtection="1">
      <alignment horizontal="center" vertical="center"/>
      <protection hidden="1"/>
    </xf>
    <xf numFmtId="0" fontId="11" fillId="10" borderId="7" xfId="0" applyFont="1" applyFill="1" applyBorder="1" applyAlignment="1" applyProtection="1">
      <alignment horizontal="center" vertical="center"/>
      <protection hidden="1"/>
    </xf>
    <xf numFmtId="0" fontId="11" fillId="43" borderId="7" xfId="0" applyFont="1" applyFill="1" applyBorder="1" applyAlignment="1" applyProtection="1">
      <alignment horizontal="center" vertical="center"/>
      <protection hidden="1"/>
    </xf>
    <xf numFmtId="0" fontId="11" fillId="43" borderId="8" xfId="0" applyFont="1" applyFill="1" applyBorder="1" applyAlignment="1" applyProtection="1">
      <alignment horizontal="center" vertical="center"/>
      <protection hidden="1"/>
    </xf>
    <xf numFmtId="0" fontId="8" fillId="2" borderId="2" xfId="0" applyFont="1" applyFill="1" applyBorder="1" applyAlignment="1" applyProtection="1">
      <alignment horizontal="right" vertical="center"/>
      <protection hidden="1"/>
    </xf>
    <xf numFmtId="0" fontId="6" fillId="0" borderId="6" xfId="0" applyFont="1" applyFill="1" applyBorder="1" applyAlignment="1" applyProtection="1">
      <alignment horizontal="center" vertical="center" wrapText="1" shrinkToFit="1"/>
      <protection hidden="1"/>
    </xf>
    <xf numFmtId="0" fontId="0" fillId="57" borderId="6" xfId="0" applyFill="1" applyBorder="1" applyAlignment="1" applyProtection="1">
      <alignment horizontal="center" vertical="center"/>
      <protection hidden="1"/>
    </xf>
    <xf numFmtId="0" fontId="70" fillId="0" borderId="34" xfId="0" applyFont="1" applyBorder="1" applyAlignment="1" applyProtection="1">
      <alignment horizontal="center" vertical="center"/>
      <protection hidden="1"/>
    </xf>
    <xf numFmtId="0" fontId="70" fillId="0" borderId="28" xfId="0" applyFont="1" applyBorder="1" applyAlignment="1" applyProtection="1">
      <alignment horizontal="center" vertical="center"/>
      <protection hidden="1"/>
    </xf>
    <xf numFmtId="0" fontId="70" fillId="0" borderId="29" xfId="0" applyFont="1" applyBorder="1" applyAlignment="1" applyProtection="1">
      <alignment horizontal="center" vertical="center"/>
      <protection hidden="1"/>
    </xf>
    <xf numFmtId="0" fontId="70" fillId="0" borderId="12" xfId="0" applyFont="1" applyBorder="1" applyAlignment="1" applyProtection="1">
      <alignment horizontal="center" vertical="center"/>
      <protection hidden="1"/>
    </xf>
    <xf numFmtId="0" fontId="70" fillId="0" borderId="0" xfId="0" applyFont="1" applyBorder="1" applyAlignment="1" applyProtection="1">
      <alignment horizontal="center" vertical="center"/>
      <protection hidden="1"/>
    </xf>
    <xf numFmtId="0" fontId="70" fillId="0" borderId="13" xfId="0" applyFont="1" applyBorder="1" applyAlignment="1" applyProtection="1">
      <alignment horizontal="center" vertical="center"/>
      <protection hidden="1"/>
    </xf>
    <xf numFmtId="0" fontId="73" fillId="8" borderId="6" xfId="0" applyFont="1" applyFill="1" applyBorder="1" applyAlignment="1" applyProtection="1">
      <alignment horizontal="center" vertical="center"/>
      <protection hidden="1"/>
    </xf>
    <xf numFmtId="0" fontId="70" fillId="8" borderId="30" xfId="0" applyFont="1" applyFill="1" applyBorder="1" applyAlignment="1" applyProtection="1">
      <alignment horizontal="left" vertical="center"/>
      <protection hidden="1"/>
    </xf>
    <xf numFmtId="0" fontId="70" fillId="8" borderId="19" xfId="0" applyFont="1" applyFill="1" applyBorder="1" applyAlignment="1" applyProtection="1">
      <alignment horizontal="left" vertical="center"/>
      <protection hidden="1"/>
    </xf>
    <xf numFmtId="0" fontId="70" fillId="8" borderId="31" xfId="0" applyFont="1" applyFill="1" applyBorder="1" applyAlignment="1" applyProtection="1">
      <alignment horizontal="left" vertical="center"/>
      <protection hidden="1"/>
    </xf>
    <xf numFmtId="0" fontId="70" fillId="8" borderId="32" xfId="0" applyFont="1" applyFill="1" applyBorder="1" applyAlignment="1" applyProtection="1">
      <alignment horizontal="left" vertical="center"/>
      <protection hidden="1"/>
    </xf>
    <xf numFmtId="0" fontId="70" fillId="8" borderId="33" xfId="0" applyFont="1" applyFill="1" applyBorder="1" applyAlignment="1" applyProtection="1">
      <alignment horizontal="left" vertical="center"/>
      <protection hidden="1"/>
    </xf>
    <xf numFmtId="0" fontId="70" fillId="8" borderId="45" xfId="0" applyFont="1" applyFill="1" applyBorder="1" applyAlignment="1" applyProtection="1">
      <alignment horizontal="left" vertical="center"/>
      <protection hidden="1"/>
    </xf>
    <xf numFmtId="0" fontId="8" fillId="2" borderId="6" xfId="0" applyFont="1" applyFill="1" applyBorder="1" applyAlignment="1" applyProtection="1">
      <alignment horizontal="right" vertical="center" wrapText="1" shrinkToFit="1"/>
      <protection hidden="1"/>
    </xf>
    <xf numFmtId="0" fontId="0" fillId="0" borderId="6" xfId="0" applyBorder="1" applyAlignment="1">
      <alignment vertical="center"/>
    </xf>
    <xf numFmtId="0" fontId="8" fillId="2" borderId="11" xfId="0" applyFont="1" applyFill="1" applyBorder="1" applyAlignment="1" applyProtection="1">
      <alignment horizontal="right" vertical="center" wrapText="1" shrinkToFit="1"/>
      <protection hidden="1"/>
    </xf>
    <xf numFmtId="0" fontId="0" fillId="0" borderId="11" xfId="0" applyBorder="1" applyAlignment="1">
      <alignment vertical="center"/>
    </xf>
    <xf numFmtId="0" fontId="4" fillId="2" borderId="2" xfId="0" applyFont="1" applyFill="1" applyBorder="1" applyAlignment="1" applyProtection="1">
      <alignment horizontal="right" vertical="center"/>
      <protection hidden="1"/>
    </xf>
    <xf numFmtId="0" fontId="9" fillId="0" borderId="2" xfId="0" applyFont="1" applyBorder="1" applyAlignment="1" applyProtection="1">
      <alignment vertical="center"/>
      <protection hidden="1"/>
    </xf>
    <xf numFmtId="0" fontId="71" fillId="8" borderId="6" xfId="0" applyFont="1" applyFill="1" applyBorder="1" applyAlignment="1" applyProtection="1">
      <alignment horizontal="center" vertical="center" wrapText="1" shrinkToFit="1"/>
      <protection hidden="1"/>
    </xf>
    <xf numFmtId="0" fontId="25" fillId="8" borderId="6" xfId="0" applyFont="1" applyFill="1" applyBorder="1" applyAlignment="1" applyProtection="1">
      <alignment horizontal="center" vertical="center" wrapText="1" shrinkToFit="1"/>
      <protection hidden="1"/>
    </xf>
    <xf numFmtId="0" fontId="72" fillId="44" borderId="9" xfId="0" applyFont="1" applyFill="1" applyBorder="1" applyAlignment="1" applyProtection="1">
      <alignment horizontal="center" vertical="center" wrapText="1"/>
      <protection hidden="1"/>
    </xf>
    <xf numFmtId="0" fontId="72" fillId="44" borderId="3" xfId="0" applyFont="1" applyFill="1" applyBorder="1" applyAlignment="1" applyProtection="1">
      <alignment horizontal="center" vertical="center" wrapText="1"/>
      <protection hidden="1"/>
    </xf>
    <xf numFmtId="0" fontId="72" fillId="44" borderId="10" xfId="0" applyFont="1" applyFill="1" applyBorder="1" applyAlignment="1" applyProtection="1">
      <alignment horizontal="center" vertical="center" wrapText="1"/>
      <protection hidden="1"/>
    </xf>
    <xf numFmtId="0" fontId="72" fillId="44" borderId="23" xfId="0" applyFont="1" applyFill="1" applyBorder="1" applyAlignment="1" applyProtection="1">
      <alignment horizontal="center" vertical="center" wrapText="1"/>
      <protection hidden="1"/>
    </xf>
    <xf numFmtId="0" fontId="14" fillId="6" borderId="3" xfId="0" applyFont="1" applyFill="1" applyBorder="1" applyAlignment="1" applyProtection="1">
      <alignment vertical="center"/>
      <protection hidden="1"/>
    </xf>
    <xf numFmtId="0" fontId="26" fillId="14" borderId="11" xfId="0" applyFont="1" applyFill="1" applyBorder="1" applyAlignment="1" applyProtection="1">
      <alignment horizontal="center" vertical="center" wrapText="1"/>
      <protection hidden="1"/>
    </xf>
    <xf numFmtId="0" fontId="0" fillId="0" borderId="11" xfId="0" applyBorder="1" applyAlignment="1"/>
    <xf numFmtId="0" fontId="26" fillId="14" borderId="6" xfId="0" applyFont="1" applyFill="1" applyBorder="1" applyAlignment="1" applyProtection="1">
      <alignment horizontal="center" vertical="center" wrapText="1"/>
      <protection hidden="1"/>
    </xf>
    <xf numFmtId="0" fontId="0" fillId="0" borderId="6" xfId="0" applyBorder="1" applyAlignment="1"/>
    <xf numFmtId="165" fontId="0" fillId="0" borderId="6" xfId="0" applyNumberFormat="1" applyBorder="1" applyAlignment="1" applyProtection="1">
      <alignment horizontal="center" vertical="center"/>
      <protection hidden="1"/>
    </xf>
    <xf numFmtId="0" fontId="28" fillId="14" borderId="6" xfId="0" applyFont="1" applyFill="1" applyBorder="1" applyAlignment="1" applyProtection="1">
      <alignment vertical="center"/>
      <protection hidden="1"/>
    </xf>
    <xf numFmtId="166" fontId="17" fillId="3" borderId="0" xfId="0" applyNumberFormat="1" applyFont="1" applyFill="1" applyBorder="1" applyAlignment="1" applyProtection="1">
      <alignment horizontal="center" vertical="center"/>
      <protection hidden="1"/>
    </xf>
    <xf numFmtId="0" fontId="31" fillId="22" borderId="0" xfId="0" applyFont="1" applyFill="1" applyBorder="1" applyAlignment="1" applyProtection="1">
      <alignment horizontal="center" vertical="center"/>
      <protection hidden="1"/>
    </xf>
    <xf numFmtId="165" fontId="9" fillId="45" borderId="0" xfId="0" applyNumberFormat="1" applyFont="1" applyFill="1" applyBorder="1" applyAlignment="1" applyProtection="1">
      <alignment horizontal="center" vertical="center"/>
      <protection hidden="1"/>
    </xf>
    <xf numFmtId="166" fontId="9" fillId="45" borderId="0" xfId="0" applyNumberFormat="1" applyFont="1" applyFill="1" applyBorder="1" applyAlignment="1" applyProtection="1">
      <alignment horizontal="center" vertical="center"/>
      <protection hidden="1"/>
    </xf>
    <xf numFmtId="0" fontId="17" fillId="3" borderId="0" xfId="0" applyFont="1" applyFill="1" applyBorder="1" applyAlignment="1" applyProtection="1">
      <alignment horizontal="center" vertical="center" wrapText="1"/>
      <protection hidden="1"/>
    </xf>
    <xf numFmtId="167" fontId="21" fillId="21" borderId="0" xfId="0" applyNumberFormat="1" applyFont="1" applyFill="1" applyBorder="1" applyAlignment="1" applyProtection="1">
      <alignment horizontal="center" vertical="center" wrapText="1"/>
      <protection hidden="1"/>
    </xf>
    <xf numFmtId="0" fontId="17" fillId="22" borderId="0"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wrapText="1"/>
      <protection hidden="1"/>
    </xf>
    <xf numFmtId="0" fontId="32" fillId="22" borderId="0" xfId="0" applyFont="1" applyFill="1" applyBorder="1" applyAlignment="1" applyProtection="1">
      <alignment horizontal="center" vertical="center" wrapText="1"/>
      <protection hidden="1"/>
    </xf>
    <xf numFmtId="0" fontId="0" fillId="47" borderId="0" xfId="0" applyFill="1" applyBorder="1" applyAlignment="1" applyProtection="1">
      <alignment horizontal="center" vertical="center" wrapText="1"/>
      <protection hidden="1"/>
    </xf>
    <xf numFmtId="0" fontId="11" fillId="48" borderId="0" xfId="0" applyFont="1" applyFill="1" applyBorder="1" applyAlignment="1" applyProtection="1">
      <alignment horizontal="center" vertical="center"/>
      <protection hidden="1"/>
    </xf>
    <xf numFmtId="0" fontId="11" fillId="25" borderId="0" xfId="0" applyFont="1" applyFill="1" applyBorder="1" applyAlignment="1" applyProtection="1">
      <alignment horizontal="center" vertical="center"/>
      <protection hidden="1"/>
    </xf>
    <xf numFmtId="0" fontId="11" fillId="31" borderId="0" xfId="0" applyFont="1" applyFill="1" applyBorder="1" applyAlignment="1" applyProtection="1">
      <alignment horizontal="center" vertical="center"/>
      <protection hidden="1"/>
    </xf>
    <xf numFmtId="165" fontId="9" fillId="22" borderId="0" xfId="0" applyNumberFormat="1" applyFont="1" applyFill="1" applyBorder="1" applyAlignment="1" applyProtection="1">
      <alignment horizontal="center" vertical="center" wrapText="1"/>
      <protection hidden="1"/>
    </xf>
    <xf numFmtId="165" fontId="9" fillId="46" borderId="0" xfId="0" applyNumberFormat="1" applyFont="1" applyFill="1" applyBorder="1" applyAlignment="1" applyProtection="1">
      <alignment horizontal="center" vertical="center" wrapText="1"/>
      <protection hidden="1"/>
    </xf>
    <xf numFmtId="0" fontId="13" fillId="25" borderId="0" xfId="0" applyFont="1" applyFill="1" applyBorder="1" applyAlignment="1" applyProtection="1">
      <alignment horizontal="center" vertical="center" wrapText="1"/>
      <protection hidden="1"/>
    </xf>
    <xf numFmtId="0" fontId="12" fillId="24" borderId="0" xfId="0" applyFont="1" applyFill="1" applyBorder="1" applyAlignment="1" applyProtection="1">
      <alignment horizontal="center" vertical="center" wrapText="1"/>
      <protection hidden="1"/>
    </xf>
    <xf numFmtId="0" fontId="5" fillId="20" borderId="0" xfId="0" applyFont="1" applyFill="1" applyBorder="1" applyAlignment="1" applyProtection="1">
      <alignment horizontal="center" vertical="center" wrapText="1"/>
      <protection hidden="1"/>
    </xf>
    <xf numFmtId="0" fontId="5" fillId="21" borderId="0" xfId="0" applyFont="1" applyFill="1" applyBorder="1" applyAlignment="1" applyProtection="1">
      <alignment horizontal="center" vertical="center" wrapText="1"/>
      <protection hidden="1"/>
    </xf>
    <xf numFmtId="165" fontId="50" fillId="0" borderId="6" xfId="0" applyNumberFormat="1" applyFont="1" applyBorder="1" applyAlignment="1" applyProtection="1">
      <alignment horizontal="center" vertical="center" wrapText="1"/>
      <protection hidden="1"/>
    </xf>
    <xf numFmtId="165" fontId="9" fillId="3" borderId="0" xfId="0" applyNumberFormat="1" applyFont="1" applyFill="1" applyBorder="1" applyAlignment="1" applyProtection="1">
      <alignment horizontal="center" vertical="center" wrapText="1"/>
      <protection hidden="1"/>
    </xf>
    <xf numFmtId="167" fontId="17" fillId="3" borderId="0" xfId="0" applyNumberFormat="1" applyFont="1" applyFill="1" applyBorder="1" applyAlignment="1" applyProtection="1">
      <alignment horizontal="center" vertical="center" wrapText="1"/>
      <protection hidden="1"/>
    </xf>
    <xf numFmtId="0" fontId="50" fillId="0" borderId="6" xfId="0" applyFont="1" applyBorder="1" applyAlignment="1" applyProtection="1">
      <alignment horizontal="center" vertical="center"/>
      <protection hidden="1"/>
    </xf>
    <xf numFmtId="0" fontId="5" fillId="2" borderId="2" xfId="0" applyFont="1" applyFill="1" applyBorder="1" applyAlignment="1" applyProtection="1">
      <alignment horizontal="center" vertical="center" wrapText="1"/>
      <protection hidden="1"/>
    </xf>
    <xf numFmtId="0" fontId="50" fillId="0" borderId="6" xfId="0" applyFont="1" applyBorder="1" applyAlignment="1" applyProtection="1">
      <alignment horizontal="center" vertical="center" wrapText="1"/>
      <protection hidden="1"/>
    </xf>
    <xf numFmtId="0" fontId="3" fillId="0" borderId="6" xfId="0" applyFont="1" applyBorder="1" applyAlignment="1">
      <alignment horizontal="center" vertical="center" wrapText="1"/>
    </xf>
    <xf numFmtId="165" fontId="9" fillId="3" borderId="0" xfId="0" applyNumberFormat="1" applyFont="1" applyFill="1" applyBorder="1" applyAlignment="1" applyProtection="1">
      <alignment horizontal="center" vertical="center"/>
      <protection hidden="1"/>
    </xf>
    <xf numFmtId="0" fontId="12" fillId="4" borderId="4" xfId="0" applyFont="1" applyFill="1" applyBorder="1" applyAlignment="1" applyProtection="1">
      <alignment horizontal="center" vertical="center" wrapText="1"/>
      <protection hidden="1"/>
    </xf>
    <xf numFmtId="0" fontId="50" fillId="7" borderId="32" xfId="0" applyFont="1" applyFill="1" applyBorder="1" applyAlignment="1" applyProtection="1">
      <alignment horizontal="center" vertical="center" wrapText="1"/>
      <protection hidden="1"/>
    </xf>
    <xf numFmtId="0" fontId="3" fillId="0" borderId="33" xfId="0" applyFont="1" applyBorder="1" applyAlignment="1">
      <alignment horizontal="center" vertical="center" wrapText="1"/>
    </xf>
    <xf numFmtId="0" fontId="3" fillId="0" borderId="26" xfId="0" applyFont="1" applyBorder="1" applyAlignment="1">
      <alignment horizontal="center" vertical="center" wrapText="1"/>
    </xf>
    <xf numFmtId="0" fontId="46" fillId="16" borderId="32" xfId="0" applyFont="1" applyFill="1" applyBorder="1" applyAlignment="1" applyProtection="1">
      <alignment horizontal="center" vertical="center" wrapText="1"/>
      <protection hidden="1"/>
    </xf>
    <xf numFmtId="0" fontId="48" fillId="4" borderId="32" xfId="0" applyFont="1" applyFill="1" applyBorder="1" applyAlignment="1" applyProtection="1">
      <alignment horizontal="center" vertical="center" wrapText="1"/>
      <protection hidden="1"/>
    </xf>
    <xf numFmtId="0" fontId="74" fillId="0" borderId="0" xfId="0" applyFont="1" applyBorder="1" applyAlignment="1" applyProtection="1">
      <alignment horizontal="center" vertical="center" wrapText="1"/>
      <protection hidden="1"/>
    </xf>
    <xf numFmtId="0" fontId="75" fillId="0" borderId="0" xfId="0" applyFont="1" applyBorder="1" applyAlignment="1">
      <alignment vertical="center"/>
    </xf>
    <xf numFmtId="0" fontId="75" fillId="0" borderId="0" xfId="0" applyFont="1" applyAlignment="1">
      <alignment vertical="center"/>
    </xf>
    <xf numFmtId="0" fontId="75" fillId="0" borderId="19" xfId="0" applyFont="1" applyBorder="1" applyAlignment="1">
      <alignment vertical="center"/>
    </xf>
    <xf numFmtId="0" fontId="76" fillId="32" borderId="10" xfId="0" applyFont="1" applyFill="1" applyBorder="1" applyAlignment="1" applyProtection="1">
      <alignment horizontal="left" vertical="center" indent="1"/>
      <protection hidden="1"/>
    </xf>
    <xf numFmtId="0" fontId="77" fillId="33" borderId="17" xfId="0" applyFont="1" applyFill="1" applyBorder="1" applyAlignment="1">
      <alignment horizontal="left" vertical="center" indent="1"/>
    </xf>
    <xf numFmtId="0" fontId="47" fillId="2" borderId="11" xfId="0" applyFont="1" applyFill="1" applyBorder="1" applyAlignment="1" applyProtection="1">
      <alignment horizontal="right" vertical="center"/>
      <protection hidden="1"/>
    </xf>
    <xf numFmtId="0" fontId="50" fillId="17" borderId="6" xfId="0" applyFont="1" applyFill="1" applyBorder="1" applyAlignment="1" applyProtection="1">
      <alignment vertical="center"/>
      <protection hidden="1"/>
    </xf>
    <xf numFmtId="0" fontId="3" fillId="0" borderId="6" xfId="0" applyFont="1" applyBorder="1" applyAlignment="1"/>
    <xf numFmtId="0" fontId="3" fillId="0" borderId="32" xfId="0" applyFont="1" applyBorder="1" applyAlignment="1"/>
    <xf numFmtId="0" fontId="46" fillId="10" borderId="7" xfId="0" applyFont="1" applyFill="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46" fillId="13" borderId="6" xfId="0" applyFont="1" applyFill="1" applyBorder="1" applyAlignment="1" applyProtection="1">
      <alignment horizontal="center" vertical="center"/>
      <protection hidden="1"/>
    </xf>
    <xf numFmtId="0" fontId="46" fillId="12" borderId="2" xfId="0" applyFont="1" applyFill="1" applyBorder="1" applyAlignment="1" applyProtection="1">
      <alignment horizontal="center" vertical="center"/>
      <protection hidden="1"/>
    </xf>
    <xf numFmtId="0" fontId="51" fillId="0" borderId="6" xfId="0" applyFont="1" applyBorder="1" applyAlignment="1" applyProtection="1">
      <alignment horizontal="center" vertical="center"/>
      <protection hidden="1"/>
    </xf>
    <xf numFmtId="0" fontId="3" fillId="0" borderId="6" xfId="0" applyFont="1" applyBorder="1" applyAlignment="1">
      <alignment horizontal="center" vertical="center"/>
    </xf>
    <xf numFmtId="0" fontId="46" fillId="43" borderId="7" xfId="0" applyFont="1" applyFill="1" applyBorder="1" applyAlignment="1" applyProtection="1">
      <alignment horizontal="center" vertical="center"/>
      <protection hidden="1"/>
    </xf>
    <xf numFmtId="0" fontId="46" fillId="43" borderId="8" xfId="0" applyFont="1" applyFill="1" applyBorder="1" applyAlignment="1" applyProtection="1">
      <alignment horizontal="center" vertical="center"/>
      <protection hidden="1"/>
    </xf>
    <xf numFmtId="0" fontId="3" fillId="0" borderId="4" xfId="0" applyFont="1" applyBorder="1" applyAlignment="1">
      <alignment horizontal="center" vertical="center"/>
    </xf>
    <xf numFmtId="0" fontId="46" fillId="42" borderId="7" xfId="0" applyFont="1" applyFill="1" applyBorder="1" applyAlignment="1" applyProtection="1">
      <alignment horizontal="center" vertical="center"/>
      <protection hidden="1"/>
    </xf>
    <xf numFmtId="0" fontId="47" fillId="2" borderId="10" xfId="0" applyFont="1" applyFill="1" applyBorder="1" applyAlignment="1" applyProtection="1">
      <alignment horizontal="right" vertical="center" wrapText="1" shrinkToFit="1"/>
      <protection hidden="1"/>
    </xf>
    <xf numFmtId="0" fontId="47" fillId="2" borderId="17" xfId="0" applyFont="1" applyFill="1" applyBorder="1" applyAlignment="1" applyProtection="1">
      <alignment horizontal="right" vertical="center" wrapText="1" shrinkToFit="1"/>
      <protection hidden="1"/>
    </xf>
    <xf numFmtId="0" fontId="3" fillId="0" borderId="17" xfId="0" applyFont="1" applyBorder="1" applyAlignment="1">
      <alignment vertical="center"/>
    </xf>
    <xf numFmtId="0" fontId="3" fillId="0" borderId="9" xfId="0" applyFont="1" applyBorder="1" applyAlignment="1">
      <alignment vertical="center"/>
    </xf>
    <xf numFmtId="0" fontId="48" fillId="4" borderId="27" xfId="0" applyFont="1" applyFill="1" applyBorder="1" applyAlignment="1" applyProtection="1">
      <alignment horizontal="center" vertical="center" textRotation="90" wrapText="1"/>
      <protection hidden="1"/>
    </xf>
    <xf numFmtId="0" fontId="3" fillId="0" borderId="29" xfId="0" applyFont="1" applyBorder="1" applyAlignment="1">
      <alignment horizontal="center" vertical="center" textRotation="90" wrapText="1"/>
    </xf>
    <xf numFmtId="0" fontId="48" fillId="4" borderId="30" xfId="0" applyFont="1" applyFill="1" applyBorder="1" applyAlignment="1" applyProtection="1">
      <alignment horizontal="center" vertical="center" textRotation="90" wrapText="1"/>
      <protection hidden="1"/>
    </xf>
    <xf numFmtId="0" fontId="3" fillId="0" borderId="31" xfId="0" applyFont="1" applyBorder="1" applyAlignment="1">
      <alignment horizontal="center" vertical="center" textRotation="90" wrapText="1"/>
    </xf>
    <xf numFmtId="0" fontId="49" fillId="5" borderId="27" xfId="0" applyFont="1" applyFill="1" applyBorder="1" applyAlignment="1" applyProtection="1">
      <alignment horizontal="center" vertical="center" textRotation="90" wrapText="1"/>
      <protection hidden="1"/>
    </xf>
    <xf numFmtId="0" fontId="49" fillId="5" borderId="29" xfId="0" applyFont="1" applyFill="1" applyBorder="1" applyAlignment="1" applyProtection="1">
      <alignment horizontal="center" vertical="center" textRotation="90" wrapText="1"/>
      <protection hidden="1"/>
    </xf>
    <xf numFmtId="0" fontId="49" fillId="5" borderId="30" xfId="0" applyFont="1" applyFill="1" applyBorder="1" applyAlignment="1" applyProtection="1">
      <alignment horizontal="center" vertical="center" textRotation="90" wrapText="1"/>
      <protection hidden="1"/>
    </xf>
    <xf numFmtId="0" fontId="49" fillId="5" borderId="31" xfId="0" applyFont="1" applyFill="1" applyBorder="1" applyAlignment="1" applyProtection="1">
      <alignment horizontal="center" vertical="center" textRotation="90" wrapText="1"/>
      <protection hidden="1"/>
    </xf>
    <xf numFmtId="0" fontId="50" fillId="0" borderId="27" xfId="0" applyFont="1" applyBorder="1" applyAlignment="1" applyProtection="1">
      <alignment horizontal="right" vertical="center"/>
      <protection hidden="1"/>
    </xf>
    <xf numFmtId="0" fontId="50" fillId="0" borderId="35" xfId="0" applyFont="1" applyBorder="1" applyAlignment="1" applyProtection="1">
      <alignment horizontal="right" vertical="center"/>
      <protection hidden="1"/>
    </xf>
    <xf numFmtId="0" fontId="50" fillId="0" borderId="30" xfId="0" applyFont="1" applyBorder="1" applyAlignment="1" applyProtection="1">
      <alignment horizontal="right" vertical="center"/>
      <protection hidden="1"/>
    </xf>
    <xf numFmtId="0" fontId="50" fillId="0" borderId="37" xfId="0" applyFont="1" applyBorder="1" applyAlignment="1" applyProtection="1">
      <alignment horizontal="right" vertical="center"/>
      <protection hidden="1"/>
    </xf>
    <xf numFmtId="0" fontId="50" fillId="0" borderId="34" xfId="0" applyFont="1" applyBorder="1" applyAlignment="1" applyProtection="1">
      <alignment horizontal="right" vertical="center"/>
      <protection hidden="1"/>
    </xf>
    <xf numFmtId="0" fontId="50" fillId="0" borderId="36" xfId="0" applyFont="1" applyBorder="1" applyAlignment="1" applyProtection="1">
      <alignment horizontal="right" vertical="center"/>
      <protection hidden="1"/>
    </xf>
    <xf numFmtId="0" fontId="76" fillId="0" borderId="11" xfId="0" applyFont="1" applyBorder="1" applyAlignment="1" applyProtection="1">
      <alignment horizontal="left" vertical="center" indent="1"/>
      <protection locked="0"/>
    </xf>
    <xf numFmtId="0" fontId="50" fillId="7" borderId="27" xfId="0" applyFont="1" applyFill="1" applyBorder="1" applyAlignment="1" applyProtection="1">
      <alignment horizontal="center" vertical="center" wrapText="1"/>
      <protection hidden="1"/>
    </xf>
    <xf numFmtId="0" fontId="50" fillId="7" borderId="28" xfId="0" applyFont="1" applyFill="1" applyBorder="1" applyAlignment="1" applyProtection="1">
      <alignment horizontal="center" vertical="center" wrapText="1"/>
      <protection hidden="1"/>
    </xf>
    <xf numFmtId="0" fontId="50" fillId="7" borderId="29" xfId="0" applyFont="1" applyFill="1" applyBorder="1" applyAlignment="1" applyProtection="1">
      <alignment horizontal="center" vertical="center" wrapText="1"/>
      <protection hidden="1"/>
    </xf>
    <xf numFmtId="0" fontId="50" fillId="7" borderId="30" xfId="0" applyFont="1" applyFill="1" applyBorder="1" applyAlignment="1" applyProtection="1">
      <alignment horizontal="center" vertical="center" wrapText="1"/>
      <protection hidden="1"/>
    </xf>
    <xf numFmtId="0" fontId="50" fillId="7" borderId="19" xfId="0" applyFont="1" applyFill="1" applyBorder="1" applyAlignment="1" applyProtection="1">
      <alignment horizontal="center" vertical="center" wrapText="1"/>
      <protection hidden="1"/>
    </xf>
    <xf numFmtId="0" fontId="50" fillId="7" borderId="31" xfId="0" applyFont="1" applyFill="1" applyBorder="1" applyAlignment="1" applyProtection="1">
      <alignment horizontal="center" vertical="center" wrapText="1"/>
      <protection hidden="1"/>
    </xf>
    <xf numFmtId="0" fontId="50" fillId="2" borderId="27" xfId="0" applyFont="1" applyFill="1" applyBorder="1" applyAlignment="1" applyProtection="1">
      <alignment horizontal="center" vertical="center" wrapText="1"/>
      <protection hidden="1"/>
    </xf>
    <xf numFmtId="0" fontId="3" fillId="0" borderId="28" xfId="0" applyFont="1" applyBorder="1" applyAlignment="1"/>
    <xf numFmtId="0" fontId="3" fillId="0" borderId="29" xfId="0" applyFont="1" applyBorder="1" applyAlignment="1"/>
    <xf numFmtId="0" fontId="50" fillId="2" borderId="30" xfId="0" applyFont="1" applyFill="1" applyBorder="1" applyAlignment="1" applyProtection="1">
      <alignment horizontal="center" vertical="center" wrapText="1"/>
      <protection hidden="1"/>
    </xf>
    <xf numFmtId="0" fontId="3" fillId="0" borderId="19" xfId="0" applyFont="1" applyBorder="1" applyAlignment="1"/>
    <xf numFmtId="0" fontId="3" fillId="0" borderId="31" xfId="0" applyFont="1" applyBorder="1" applyAlignment="1"/>
    <xf numFmtId="0" fontId="6" fillId="0" borderId="6" xfId="0" applyFont="1" applyFill="1" applyBorder="1" applyAlignment="1" applyProtection="1">
      <alignment horizontal="center" vertical="center" wrapText="1"/>
      <protection hidden="1"/>
    </xf>
    <xf numFmtId="0" fontId="50" fillId="0" borderId="6" xfId="0" applyFont="1" applyFill="1" applyBorder="1" applyAlignment="1" applyProtection="1">
      <alignment horizontal="center" vertical="center"/>
      <protection hidden="1"/>
    </xf>
    <xf numFmtId="0" fontId="3" fillId="0" borderId="6" xfId="0" applyFont="1" applyFill="1" applyBorder="1" applyAlignment="1">
      <alignment horizontal="center" vertical="center"/>
    </xf>
    <xf numFmtId="0" fontId="3" fillId="0" borderId="6" xfId="0" applyFont="1" applyBorder="1" applyAlignment="1">
      <alignment vertical="top" wrapText="1"/>
    </xf>
    <xf numFmtId="0" fontId="3" fillId="0" borderId="6" xfId="0" applyFont="1" applyBorder="1" applyAlignment="1">
      <alignment vertical="top"/>
    </xf>
    <xf numFmtId="0" fontId="76" fillId="32" borderId="7" xfId="0" applyFont="1" applyFill="1" applyBorder="1" applyAlignment="1" applyProtection="1">
      <alignment horizontal="left" vertical="center" indent="1"/>
      <protection hidden="1"/>
    </xf>
    <xf numFmtId="0" fontId="77" fillId="33" borderId="8" xfId="0" applyFont="1" applyFill="1" applyBorder="1" applyAlignment="1">
      <alignment horizontal="left" vertical="center" indent="1"/>
    </xf>
    <xf numFmtId="0" fontId="47" fillId="2" borderId="6" xfId="0" applyFont="1" applyFill="1" applyBorder="1" applyAlignment="1" applyProtection="1">
      <alignment horizontal="right" vertical="center"/>
      <protection hidden="1"/>
    </xf>
    <xf numFmtId="0" fontId="76" fillId="0" borderId="6" xfId="0" applyFont="1" applyBorder="1" applyAlignment="1" applyProtection="1">
      <alignment horizontal="left" vertical="center" indent="1"/>
      <protection locked="0"/>
    </xf>
    <xf numFmtId="165" fontId="50" fillId="0" borderId="34" xfId="0" applyNumberFormat="1" applyFont="1" applyBorder="1" applyAlignment="1" applyProtection="1">
      <alignment horizontal="right" vertical="center"/>
      <protection hidden="1"/>
    </xf>
    <xf numFmtId="165" fontId="50" fillId="0" borderId="28" xfId="0" applyNumberFormat="1" applyFont="1" applyBorder="1" applyAlignment="1" applyProtection="1">
      <alignment horizontal="right" vertical="center"/>
      <protection hidden="1"/>
    </xf>
    <xf numFmtId="165" fontId="50" fillId="0" borderId="35" xfId="0" applyNumberFormat="1" applyFont="1" applyBorder="1" applyAlignment="1" applyProtection="1">
      <alignment horizontal="right" vertical="center"/>
      <protection hidden="1"/>
    </xf>
    <xf numFmtId="165" fontId="50" fillId="0" borderId="36" xfId="0" applyNumberFormat="1" applyFont="1" applyBorder="1" applyAlignment="1" applyProtection="1">
      <alignment horizontal="right" vertical="center"/>
      <protection hidden="1"/>
    </xf>
    <xf numFmtId="165" fontId="50" fillId="0" borderId="19" xfId="0" applyNumberFormat="1" applyFont="1" applyBorder="1" applyAlignment="1" applyProtection="1">
      <alignment horizontal="right" vertical="center"/>
      <protection hidden="1"/>
    </xf>
    <xf numFmtId="165" fontId="50" fillId="0" borderId="37" xfId="0" applyNumberFormat="1" applyFont="1" applyBorder="1" applyAlignment="1" applyProtection="1">
      <alignment horizontal="right" vertical="center"/>
      <protection hidden="1"/>
    </xf>
    <xf numFmtId="165" fontId="50" fillId="0" borderId="34" xfId="0" applyNumberFormat="1" applyFont="1" applyBorder="1" applyAlignment="1" applyProtection="1">
      <alignment horizontal="center" vertical="center"/>
      <protection hidden="1"/>
    </xf>
    <xf numFmtId="165" fontId="50" fillId="0" borderId="28" xfId="0" applyNumberFormat="1" applyFont="1" applyBorder="1" applyAlignment="1" applyProtection="1">
      <alignment horizontal="center" vertical="center"/>
      <protection hidden="1"/>
    </xf>
    <xf numFmtId="165" fontId="50" fillId="0" borderId="35" xfId="0" applyNumberFormat="1" applyFont="1" applyBorder="1" applyAlignment="1" applyProtection="1">
      <alignment horizontal="center" vertical="center"/>
      <protection hidden="1"/>
    </xf>
    <xf numFmtId="165" fontId="50" fillId="0" borderId="36" xfId="0" applyNumberFormat="1" applyFont="1" applyBorder="1" applyAlignment="1" applyProtection="1">
      <alignment horizontal="center" vertical="center"/>
      <protection hidden="1"/>
    </xf>
    <xf numFmtId="165" fontId="50" fillId="0" borderId="19" xfId="0" applyNumberFormat="1" applyFont="1" applyBorder="1" applyAlignment="1" applyProtection="1">
      <alignment horizontal="center" vertical="center"/>
      <protection hidden="1"/>
    </xf>
    <xf numFmtId="165" fontId="50" fillId="0" borderId="37" xfId="0" applyNumberFormat="1" applyFont="1" applyBorder="1" applyAlignment="1" applyProtection="1">
      <alignment horizontal="center" vertical="center"/>
      <protection hidden="1"/>
    </xf>
    <xf numFmtId="0" fontId="78" fillId="49" borderId="15" xfId="0" applyFont="1" applyFill="1" applyBorder="1" applyAlignment="1" applyProtection="1">
      <alignment horizontal="center" vertical="center"/>
      <protection hidden="1"/>
    </xf>
    <xf numFmtId="0" fontId="79" fillId="33" borderId="16" xfId="0" applyFont="1" applyFill="1" applyBorder="1" applyAlignment="1">
      <alignment horizontal="center" vertical="center"/>
    </xf>
    <xf numFmtId="0" fontId="79" fillId="33" borderId="38" xfId="0" applyFont="1" applyFill="1" applyBorder="1" applyAlignment="1">
      <alignment horizontal="center" vertical="center"/>
    </xf>
    <xf numFmtId="0" fontId="79" fillId="33" borderId="10" xfId="0" applyFont="1" applyFill="1" applyBorder="1" applyAlignment="1">
      <alignment horizontal="center" vertical="center"/>
    </xf>
    <xf numFmtId="0" fontId="79" fillId="33" borderId="17" xfId="0" applyFont="1" applyFill="1" applyBorder="1" applyAlignment="1">
      <alignment horizontal="center" vertical="center"/>
    </xf>
    <xf numFmtId="0" fontId="79" fillId="33" borderId="39" xfId="0" applyFont="1" applyFill="1" applyBorder="1" applyAlignment="1">
      <alignment horizontal="center" vertical="center"/>
    </xf>
    <xf numFmtId="0" fontId="47" fillId="2" borderId="7" xfId="0" applyFont="1" applyFill="1" applyBorder="1" applyAlignment="1" applyProtection="1">
      <alignment horizontal="right" vertical="center" wrapText="1" shrinkToFit="1"/>
      <protection hidden="1"/>
    </xf>
    <xf numFmtId="0" fontId="47" fillId="2" borderId="8" xfId="0" applyFont="1" applyFill="1" applyBorder="1" applyAlignment="1" applyProtection="1">
      <alignment horizontal="right" vertical="center" wrapText="1" shrinkToFit="1"/>
      <protection hidden="1"/>
    </xf>
    <xf numFmtId="0" fontId="3" fillId="0" borderId="8" xfId="0" applyFont="1" applyBorder="1" applyAlignment="1">
      <alignment vertical="center"/>
    </xf>
    <xf numFmtId="0" fontId="3" fillId="0" borderId="4" xfId="0" applyFont="1" applyBorder="1" applyAlignment="1">
      <alignment vertical="center"/>
    </xf>
    <xf numFmtId="0" fontId="36" fillId="0" borderId="2" xfId="0" applyFont="1" applyBorder="1" applyAlignment="1" applyProtection="1"/>
    <xf numFmtId="0" fontId="30" fillId="2" borderId="3" xfId="0" applyFont="1" applyFill="1" applyBorder="1" applyAlignment="1">
      <alignment horizontal="right" vertical="center" wrapText="1"/>
    </xf>
    <xf numFmtId="0" fontId="57" fillId="0" borderId="14" xfId="0" applyFont="1" applyBorder="1" applyAlignment="1">
      <alignment vertical="center" wrapText="1"/>
    </xf>
    <xf numFmtId="0" fontId="0" fillId="0" borderId="20" xfId="0" applyBorder="1" applyAlignment="1">
      <alignment vertical="center" wrapText="1"/>
    </xf>
    <xf numFmtId="0" fontId="0" fillId="0" borderId="11" xfId="0" applyBorder="1" applyAlignment="1">
      <alignment vertical="center" wrapText="1"/>
    </xf>
    <xf numFmtId="0" fontId="58" fillId="0" borderId="11" xfId="0" applyFont="1" applyBorder="1" applyAlignment="1">
      <alignment vertical="top" wrapText="1"/>
    </xf>
    <xf numFmtId="0" fontId="0" fillId="0" borderId="6" xfId="0" applyBorder="1" applyAlignment="1">
      <alignment vertical="top" wrapText="1"/>
    </xf>
    <xf numFmtId="0" fontId="58" fillId="0" borderId="14" xfId="0" applyFont="1" applyBorder="1" applyAlignment="1">
      <alignment vertical="center" wrapText="1"/>
    </xf>
    <xf numFmtId="49" fontId="9" fillId="28" borderId="40" xfId="0" applyNumberFormat="1" applyFont="1" applyFill="1" applyBorder="1" applyAlignment="1">
      <alignment horizontal="center" vertical="center" textRotation="90" wrapText="1"/>
    </xf>
    <xf numFmtId="0" fontId="0" fillId="0" borderId="41" xfId="0" applyBorder="1" applyAlignment="1">
      <alignment horizontal="center" vertical="center" textRotation="90" wrapText="1"/>
    </xf>
    <xf numFmtId="49" fontId="9" fillId="50" borderId="42" xfId="0" applyNumberFormat="1" applyFont="1" applyFill="1" applyBorder="1" applyAlignment="1">
      <alignment horizontal="center" vertical="center" textRotation="90" wrapText="1"/>
    </xf>
    <xf numFmtId="49" fontId="9" fillId="50" borderId="40" xfId="0" applyNumberFormat="1" applyFont="1" applyFill="1" applyBorder="1" applyAlignment="1">
      <alignment horizontal="center" vertical="center" textRotation="90" wrapText="1"/>
    </xf>
    <xf numFmtId="0" fontId="0" fillId="0" borderId="40" xfId="0" applyBorder="1" applyAlignment="1">
      <alignment horizontal="center" vertical="center" textRotation="90" wrapText="1"/>
    </xf>
    <xf numFmtId="0" fontId="42" fillId="0" borderId="14" xfId="0" applyFont="1" applyBorder="1" applyAlignment="1">
      <alignment vertical="center" wrapText="1"/>
    </xf>
    <xf numFmtId="0" fontId="58" fillId="0" borderId="14" xfId="0" applyFont="1" applyBorder="1" applyAlignment="1">
      <alignment horizontal="left" vertical="center" wrapText="1"/>
    </xf>
    <xf numFmtId="0" fontId="0" fillId="0" borderId="20" xfId="0" applyBorder="1" applyAlignment="1">
      <alignment horizontal="left" vertical="center" wrapText="1"/>
    </xf>
    <xf numFmtId="0" fontId="0" fillId="0" borderId="11" xfId="0" applyBorder="1" applyAlignment="1">
      <alignment horizontal="left" vertical="center" wrapText="1"/>
    </xf>
    <xf numFmtId="49" fontId="0" fillId="3" borderId="2" xfId="0" applyNumberFormat="1" applyFont="1" applyFill="1" applyBorder="1" applyAlignment="1">
      <alignment vertical="center"/>
    </xf>
    <xf numFmtId="0" fontId="30" fillId="3" borderId="2" xfId="0" applyFont="1" applyFill="1" applyBorder="1" applyAlignment="1">
      <alignment horizontal="right" vertical="center" wrapText="1"/>
    </xf>
    <xf numFmtId="49" fontId="0" fillId="2" borderId="6" xfId="0" applyNumberFormat="1" applyFont="1" applyFill="1" applyBorder="1" applyAlignment="1">
      <alignment vertical="center" wrapText="1"/>
    </xf>
    <xf numFmtId="0" fontId="30" fillId="2" borderId="6" xfId="0" applyFont="1" applyFill="1" applyBorder="1" applyAlignment="1">
      <alignment horizontal="right" vertical="center" wrapText="1"/>
    </xf>
    <xf numFmtId="49" fontId="0" fillId="2" borderId="2" xfId="0" applyNumberFormat="1" applyFont="1" applyFill="1" applyBorder="1" applyAlignment="1">
      <alignment vertical="center"/>
    </xf>
    <xf numFmtId="49" fontId="0" fillId="2" borderId="3" xfId="0" applyNumberFormat="1" applyFont="1" applyFill="1" applyBorder="1" applyAlignment="1">
      <alignment vertical="center"/>
    </xf>
    <xf numFmtId="0" fontId="30" fillId="51" borderId="12" xfId="0" applyFont="1" applyFill="1" applyBorder="1" applyAlignment="1">
      <alignment horizontal="left" vertical="center" wrapText="1"/>
    </xf>
    <xf numFmtId="0" fontId="0" fillId="52" borderId="0" xfId="0" applyFill="1" applyBorder="1" applyAlignment="1">
      <alignment horizontal="left" vertical="center" wrapText="1"/>
    </xf>
    <xf numFmtId="0" fontId="0" fillId="52" borderId="13" xfId="0" applyFill="1" applyBorder="1" applyAlignment="1">
      <alignment horizontal="left" vertical="center" wrapText="1"/>
    </xf>
    <xf numFmtId="0" fontId="58" fillId="0" borderId="6" xfId="0" applyFont="1" applyBorder="1" applyAlignment="1">
      <alignment vertical="top" wrapText="1"/>
    </xf>
    <xf numFmtId="49" fontId="0" fillId="2" borderId="2" xfId="0" applyNumberFormat="1" applyFont="1" applyFill="1" applyBorder="1" applyAlignment="1">
      <alignment vertical="center" wrapText="1"/>
    </xf>
    <xf numFmtId="49" fontId="0" fillId="2" borderId="43" xfId="0" applyNumberFormat="1" applyFont="1" applyFill="1" applyBorder="1" applyAlignment="1">
      <alignment vertical="center" wrapText="1"/>
    </xf>
    <xf numFmtId="0" fontId="57" fillId="0" borderId="14"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11" xfId="0" applyFont="1" applyBorder="1" applyAlignment="1">
      <alignment horizontal="center" vertical="center" wrapText="1"/>
    </xf>
    <xf numFmtId="49" fontId="59" fillId="56" borderId="6" xfId="0" applyNumberFormat="1" applyFont="1" applyFill="1" applyBorder="1" applyAlignment="1" applyProtection="1">
      <alignment horizontal="center" vertical="center" wrapText="1" shrinkToFit="1"/>
    </xf>
    <xf numFmtId="0" fontId="0" fillId="0" borderId="6" xfId="0" applyBorder="1" applyAlignment="1">
      <alignment horizontal="center" vertical="center" wrapText="1" shrinkToFit="1"/>
    </xf>
    <xf numFmtId="49" fontId="40" fillId="2" borderId="6" xfId="0" applyNumberFormat="1" applyFont="1" applyFill="1" applyBorder="1" applyAlignment="1">
      <alignment horizontal="center" vertical="center" wrapText="1"/>
    </xf>
    <xf numFmtId="0" fontId="36" fillId="0" borderId="7" xfId="0" applyFont="1" applyFill="1" applyBorder="1" applyAlignment="1" applyProtection="1"/>
    <xf numFmtId="0" fontId="36" fillId="0" borderId="2" xfId="0" applyFont="1" applyFill="1" applyBorder="1" applyAlignment="1" applyProtection="1"/>
    <xf numFmtId="49" fontId="40" fillId="2" borderId="2" xfId="0" applyNumberFormat="1" applyFont="1" applyFill="1" applyBorder="1" applyAlignment="1">
      <alignment horizontal="center" vertical="center" wrapText="1"/>
    </xf>
    <xf numFmtId="49" fontId="40" fillId="2" borderId="5" xfId="0" applyNumberFormat="1" applyFont="1" applyFill="1" applyBorder="1" applyAlignment="1">
      <alignment horizontal="center" vertical="center" wrapText="1"/>
    </xf>
    <xf numFmtId="0" fontId="36" fillId="0" borderId="3" xfId="0" applyFont="1" applyBorder="1" applyAlignment="1"/>
    <xf numFmtId="49" fontId="9" fillId="26" borderId="7" xfId="0" applyNumberFormat="1" applyFont="1" applyFill="1" applyBorder="1" applyAlignment="1">
      <alignment horizontal="center" vertical="center" textRotation="90" wrapText="1"/>
    </xf>
    <xf numFmtId="0" fontId="3" fillId="0" borderId="14" xfId="0" applyFont="1" applyBorder="1" applyAlignment="1">
      <alignment vertical="center" wrapText="1"/>
    </xf>
    <xf numFmtId="0" fontId="3" fillId="0" borderId="11" xfId="0" applyFont="1" applyBorder="1" applyAlignment="1">
      <alignment vertical="center" wrapText="1"/>
    </xf>
    <xf numFmtId="0" fontId="42" fillId="0" borderId="6" xfId="0" applyFont="1" applyBorder="1" applyAlignment="1">
      <alignment vertical="top" wrapText="1"/>
    </xf>
    <xf numFmtId="49" fontId="0" fillId="2" borderId="3" xfId="0" applyNumberFormat="1" applyFont="1" applyFill="1" applyBorder="1" applyAlignment="1">
      <alignment vertical="center" wrapText="1"/>
    </xf>
    <xf numFmtId="49" fontId="0" fillId="2" borderId="5" xfId="0" applyNumberFormat="1" applyFont="1" applyFill="1" applyBorder="1" applyAlignment="1">
      <alignment vertical="center" wrapText="1"/>
    </xf>
    <xf numFmtId="0" fontId="80" fillId="0" borderId="14" xfId="0" applyFont="1" applyBorder="1" applyAlignment="1">
      <alignment vertical="center" wrapText="1"/>
    </xf>
    <xf numFmtId="0" fontId="80" fillId="0" borderId="20" xfId="0" applyFont="1" applyBorder="1" applyAlignment="1">
      <alignment vertical="center" wrapText="1"/>
    </xf>
    <xf numFmtId="0" fontId="80" fillId="0" borderId="11" xfId="0" applyFont="1" applyBorder="1" applyAlignment="1">
      <alignment vertical="center" wrapText="1"/>
    </xf>
    <xf numFmtId="49" fontId="21" fillId="54" borderId="42" xfId="0" applyNumberFormat="1" applyFont="1" applyFill="1" applyBorder="1" applyAlignment="1">
      <alignment horizontal="center" vertical="center" textRotation="90" wrapText="1"/>
    </xf>
    <xf numFmtId="49" fontId="21" fillId="54" borderId="40" xfId="0" applyNumberFormat="1" applyFont="1" applyFill="1" applyBorder="1" applyAlignment="1">
      <alignment horizontal="center" vertical="center" textRotation="90" wrapText="1"/>
    </xf>
    <xf numFmtId="49" fontId="35" fillId="18" borderId="7" xfId="0" applyNumberFormat="1" applyFont="1" applyFill="1" applyBorder="1" applyAlignment="1" applyProtection="1">
      <alignment horizontal="center" vertical="center" wrapText="1" shrinkToFit="1"/>
    </xf>
    <xf numFmtId="49" fontId="37" fillId="0" borderId="3" xfId="0" applyNumberFormat="1" applyFont="1" applyFill="1" applyBorder="1" applyAlignment="1" applyProtection="1">
      <alignment horizontal="center" vertical="center" wrapText="1" shrinkToFit="1"/>
    </xf>
    <xf numFmtId="0" fontId="38" fillId="8" borderId="9" xfId="0" applyFont="1" applyFill="1" applyBorder="1" applyAlignment="1" applyProtection="1">
      <alignment horizontal="left" vertical="center" indent="1"/>
    </xf>
    <xf numFmtId="49" fontId="37" fillId="0" borderId="2" xfId="0" applyNumberFormat="1" applyFont="1" applyFill="1" applyBorder="1" applyAlignment="1" applyProtection="1">
      <alignment horizontal="center" vertical="center" wrapText="1" shrinkToFit="1"/>
    </xf>
    <xf numFmtId="0" fontId="38" fillId="8" borderId="2" xfId="0" applyFont="1" applyFill="1" applyBorder="1" applyAlignment="1" applyProtection="1">
      <alignment horizontal="left" vertical="center" indent="1"/>
    </xf>
    <xf numFmtId="0" fontId="38" fillId="8" borderId="5" xfId="0" applyFont="1" applyFill="1" applyBorder="1" applyAlignment="1" applyProtection="1">
      <alignment horizontal="left" vertical="center" indent="1"/>
    </xf>
    <xf numFmtId="49" fontId="37" fillId="8" borderId="2" xfId="0" applyNumberFormat="1" applyFont="1" applyFill="1" applyBorder="1" applyAlignment="1" applyProtection="1">
      <alignment horizontal="center" vertical="center" wrapText="1" shrinkToFit="1"/>
    </xf>
    <xf numFmtId="0" fontId="39" fillId="53" borderId="2" xfId="0" applyFont="1" applyFill="1" applyBorder="1" applyAlignment="1" applyProtection="1">
      <alignment horizontal="left" vertical="center" indent="1"/>
      <protection locked="0"/>
    </xf>
    <xf numFmtId="0" fontId="56" fillId="0" borderId="6" xfId="0" applyFont="1" applyBorder="1" applyAlignment="1">
      <alignment vertical="top" wrapText="1"/>
    </xf>
    <xf numFmtId="49" fontId="9" fillId="55" borderId="6" xfId="0" applyNumberFormat="1" applyFont="1" applyFill="1" applyBorder="1" applyAlignment="1">
      <alignment horizontal="center" vertical="center" textRotation="90" wrapText="1"/>
    </xf>
    <xf numFmtId="0" fontId="0" fillId="0" borderId="6" xfId="0" applyBorder="1" applyAlignment="1">
      <alignment horizontal="center" vertical="center" textRotation="90" wrapText="1"/>
    </xf>
    <xf numFmtId="0" fontId="3" fillId="0" borderId="20" xfId="0" applyFont="1" applyBorder="1" applyAlignment="1">
      <alignment vertical="center" wrapText="1"/>
    </xf>
    <xf numFmtId="0" fontId="56" fillId="0" borderId="14" xfId="0" applyFont="1" applyBorder="1" applyAlignment="1">
      <alignment vertical="center" wrapText="1"/>
    </xf>
    <xf numFmtId="0" fontId="56" fillId="0" borderId="14" xfId="0" applyFont="1" applyBorder="1" applyAlignment="1">
      <alignment horizontal="left" vertical="center" wrapText="1"/>
    </xf>
    <xf numFmtId="0" fontId="56" fillId="0" borderId="11" xfId="0" applyFont="1" applyBorder="1" applyAlignment="1">
      <alignment horizontal="left" vertical="center" wrapText="1"/>
    </xf>
    <xf numFmtId="0" fontId="56" fillId="0" borderId="20" xfId="0" applyFont="1" applyBorder="1" applyAlignment="1">
      <alignment horizontal="left" vertical="center" wrapText="1"/>
    </xf>
    <xf numFmtId="0" fontId="30" fillId="2" borderId="43" xfId="0" applyFont="1" applyFill="1" applyBorder="1" applyAlignment="1">
      <alignment horizontal="right" vertical="center" wrapText="1"/>
    </xf>
    <xf numFmtId="0" fontId="58"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11" xfId="0" applyFont="1" applyBorder="1" applyAlignment="1">
      <alignment horizontal="left" vertical="center" wrapText="1"/>
    </xf>
    <xf numFmtId="0" fontId="58" fillId="0" borderId="20" xfId="0" applyFont="1" applyBorder="1" applyAlignment="1">
      <alignment horizontal="left" vertical="center" wrapText="1"/>
    </xf>
  </cellXfs>
  <cellStyles count="3">
    <cellStyle name="Euro" xfId="1"/>
    <cellStyle name="Normal" xfId="0" builtinId="0"/>
    <cellStyle name="Pourcentage" xfId="2" builtinId="5"/>
  </cellStyles>
  <dxfs count="51">
    <dxf>
      <font>
        <b val="0"/>
        <i/>
        <condense val="0"/>
        <extend val="0"/>
      </font>
      <fill>
        <patternFill patternType="solid">
          <fgColor indexed="41"/>
          <bgColor indexed="9"/>
        </patternFill>
      </fill>
    </dxf>
    <dxf>
      <font>
        <b/>
        <i/>
        <condense val="0"/>
        <extend val="0"/>
        <u val="none"/>
        <color indexed="63"/>
      </font>
      <fill>
        <patternFill patternType="solid">
          <fgColor indexed="9"/>
          <bgColor indexed="41"/>
        </patternFill>
      </fill>
    </dxf>
    <dxf>
      <font>
        <b/>
        <i val="0"/>
        <condense val="0"/>
        <extend val="0"/>
        <color indexed="8"/>
      </font>
      <fill>
        <patternFill patternType="solid">
          <fgColor indexed="22"/>
          <bgColor indexed="31"/>
        </patternFill>
      </fill>
      <border>
        <left style="thin">
          <color indexed="8"/>
        </left>
        <right style="thin">
          <color indexed="8"/>
        </right>
        <top style="thin">
          <color indexed="8"/>
        </top>
        <bottom style="thin">
          <color indexed="8"/>
        </bottom>
      </border>
    </dxf>
    <dxf>
      <fill>
        <patternFill patternType="solid">
          <fgColor indexed="41"/>
          <bgColor indexed="9"/>
        </patternFill>
      </fill>
    </dxf>
    <dxf>
      <font>
        <b val="0"/>
        <i/>
        <condense val="0"/>
        <extend val="0"/>
        <u val="none"/>
        <color indexed="63"/>
      </font>
      <fill>
        <patternFill patternType="solid">
          <fgColor indexed="9"/>
          <bgColor indexed="41"/>
        </patternFill>
      </fill>
    </dxf>
    <dxf>
      <font>
        <b/>
        <i val="0"/>
        <condense val="0"/>
        <extend val="0"/>
        <color indexed="8"/>
      </font>
      <fill>
        <patternFill patternType="solid">
          <fgColor indexed="22"/>
          <bgColor indexed="31"/>
        </patternFill>
      </fill>
      <border>
        <left style="thin">
          <color indexed="8"/>
        </left>
        <right style="thin">
          <color indexed="8"/>
        </right>
        <top style="thin">
          <color indexed="8"/>
        </top>
        <bottom style="thin">
          <color indexed="8"/>
        </bottom>
      </border>
    </dxf>
    <dxf>
      <font>
        <b val="0"/>
        <i/>
        <condense val="0"/>
        <extend val="0"/>
        <u val="none"/>
        <color indexed="63"/>
      </font>
    </dxf>
    <dxf>
      <font>
        <b/>
        <i val="0"/>
        <condense val="0"/>
        <extend val="0"/>
        <color indexed="8"/>
      </font>
      <fill>
        <patternFill patternType="solid">
          <fgColor indexed="22"/>
          <bgColor indexed="31"/>
        </patternFill>
      </fill>
      <border>
        <left style="thin">
          <color indexed="8"/>
        </left>
        <right style="thin">
          <color indexed="8"/>
        </right>
        <top style="thin">
          <color indexed="8"/>
        </top>
        <bottom style="thin">
          <color indexed="8"/>
        </bottom>
      </border>
    </dxf>
    <dxf>
      <fill>
        <patternFill>
          <fgColor rgb="FFCCFFFF"/>
          <bgColor rgb="FFCCFFFF"/>
        </patternFill>
      </fill>
    </dxf>
    <dxf>
      <font>
        <b/>
        <i val="0"/>
        <condense val="0"/>
        <extend val="0"/>
        <color indexed="47"/>
      </font>
      <fill>
        <patternFill patternType="solid">
          <fgColor indexed="60"/>
          <bgColor indexed="10"/>
        </patternFill>
      </fill>
    </dxf>
    <dxf>
      <font>
        <b/>
        <i val="0"/>
        <condense val="0"/>
        <extend val="0"/>
        <color indexed="42"/>
      </font>
      <fill>
        <patternFill patternType="solid">
          <fgColor indexed="21"/>
          <bgColor indexed="17"/>
        </patternFill>
      </fill>
    </dxf>
    <dxf>
      <font>
        <b/>
        <i val="0"/>
        <condense val="0"/>
        <extend val="0"/>
        <color indexed="8"/>
      </font>
      <fill>
        <patternFill patternType="solid">
          <fgColor indexed="22"/>
          <bgColor indexed="47"/>
        </patternFill>
      </fill>
    </dxf>
    <dxf>
      <font>
        <b/>
        <i val="0"/>
        <condense val="0"/>
        <extend val="0"/>
        <color indexed="8"/>
      </font>
      <fill>
        <patternFill patternType="solid">
          <fgColor indexed="27"/>
          <bgColor indexed="42"/>
        </patternFill>
      </fill>
    </dxf>
    <dxf>
      <fill>
        <patternFill>
          <bgColor theme="0"/>
        </patternFill>
      </fill>
    </dxf>
    <dxf>
      <font>
        <b/>
        <i val="0"/>
        <condense val="0"/>
        <extend val="0"/>
      </font>
      <fill>
        <patternFill patternType="solid">
          <fgColor indexed="27"/>
          <bgColor indexed="42"/>
        </patternFill>
      </fill>
    </dxf>
    <dxf>
      <font>
        <b/>
        <i val="0"/>
        <condense val="0"/>
        <extend val="0"/>
      </font>
      <fill>
        <patternFill patternType="solid">
          <fgColor indexed="22"/>
          <bgColor indexed="47"/>
        </patternFill>
      </fill>
    </dxf>
    <dxf>
      <font>
        <b/>
        <i val="0"/>
        <condense val="0"/>
        <extend val="0"/>
        <color indexed="8"/>
      </font>
      <fill>
        <patternFill patternType="solid">
          <fgColor indexed="22"/>
          <bgColor indexed="47"/>
        </patternFill>
      </fill>
    </dxf>
    <dxf>
      <font>
        <b/>
        <i val="0"/>
        <condense val="0"/>
        <extend val="0"/>
        <color indexed="8"/>
      </font>
      <fill>
        <patternFill patternType="solid">
          <fgColor indexed="27"/>
          <bgColor indexed="42"/>
        </patternFill>
      </fill>
    </dxf>
    <dxf>
      <fill>
        <patternFill>
          <bgColor theme="0"/>
        </patternFill>
      </fill>
    </dxf>
    <dxf>
      <font>
        <b/>
        <i val="0"/>
        <condense val="0"/>
        <extend val="0"/>
      </font>
      <fill>
        <patternFill patternType="solid">
          <fgColor indexed="27"/>
          <bgColor indexed="42"/>
        </patternFill>
      </fill>
    </dxf>
    <dxf>
      <font>
        <b/>
        <i val="0"/>
        <condense val="0"/>
        <extend val="0"/>
      </font>
      <fill>
        <patternFill patternType="solid">
          <fgColor indexed="22"/>
          <bgColor indexed="47"/>
        </patternFill>
      </fill>
    </dxf>
    <dxf>
      <font>
        <b/>
        <i val="0"/>
        <condense val="0"/>
        <extend val="0"/>
        <color indexed="8"/>
      </font>
      <fill>
        <patternFill patternType="solid">
          <fgColor indexed="22"/>
          <bgColor indexed="47"/>
        </patternFill>
      </fill>
    </dxf>
    <dxf>
      <font>
        <b/>
        <i val="0"/>
        <condense val="0"/>
        <extend val="0"/>
        <color indexed="8"/>
      </font>
      <fill>
        <patternFill patternType="solid">
          <fgColor indexed="27"/>
          <bgColor indexed="42"/>
        </patternFill>
      </fill>
    </dxf>
    <dxf>
      <fill>
        <patternFill>
          <bgColor theme="0"/>
        </patternFill>
      </fill>
    </dxf>
    <dxf>
      <font>
        <b/>
        <i val="0"/>
        <condense val="0"/>
        <extend val="0"/>
      </font>
      <fill>
        <patternFill patternType="solid">
          <fgColor indexed="27"/>
          <bgColor indexed="42"/>
        </patternFill>
      </fill>
    </dxf>
    <dxf>
      <font>
        <b/>
        <i val="0"/>
        <condense val="0"/>
        <extend val="0"/>
      </font>
      <fill>
        <patternFill patternType="solid">
          <fgColor indexed="22"/>
          <bgColor indexed="47"/>
        </patternFill>
      </fill>
    </dxf>
    <dxf>
      <fill>
        <patternFill>
          <bgColor theme="0"/>
        </patternFill>
      </fill>
    </dxf>
    <dxf>
      <font>
        <b/>
        <i val="0"/>
        <condense val="0"/>
        <extend val="0"/>
        <color indexed="10"/>
      </font>
    </dxf>
    <dxf>
      <font>
        <b/>
        <i val="0"/>
        <condense val="0"/>
        <extend val="0"/>
      </font>
      <fill>
        <patternFill patternType="solid">
          <fgColor indexed="27"/>
          <bgColor indexed="42"/>
        </patternFill>
      </fill>
    </dxf>
    <dxf>
      <font>
        <b/>
        <i val="0"/>
        <condense val="0"/>
        <extend val="0"/>
      </font>
      <fill>
        <patternFill patternType="solid">
          <fgColor indexed="22"/>
          <bgColor indexed="47"/>
        </patternFill>
      </fill>
    </dxf>
    <dxf>
      <font>
        <b/>
        <i val="0"/>
        <condense val="0"/>
        <extend val="0"/>
        <color indexed="9"/>
      </font>
      <fill>
        <patternFill patternType="solid">
          <fgColor indexed="60"/>
          <bgColor indexed="10"/>
        </patternFill>
      </fill>
    </dxf>
    <dxf>
      <font>
        <b/>
        <i val="0"/>
        <condense val="0"/>
        <extend val="0"/>
        <color indexed="8"/>
      </font>
      <fill>
        <patternFill patternType="solid">
          <fgColor indexed="22"/>
          <bgColor indexed="47"/>
        </patternFill>
      </fill>
    </dxf>
    <dxf>
      <font>
        <b/>
        <i val="0"/>
        <condense val="0"/>
        <extend val="0"/>
        <color indexed="8"/>
      </font>
      <fill>
        <patternFill patternType="solid">
          <fgColor indexed="27"/>
          <bgColor indexed="42"/>
        </patternFill>
      </fill>
    </dxf>
    <dxf>
      <font>
        <b/>
        <i val="0"/>
        <condense val="0"/>
        <extend val="0"/>
        <color indexed="47"/>
      </font>
      <fill>
        <patternFill patternType="solid">
          <fgColor indexed="60"/>
          <bgColor indexed="10"/>
        </patternFill>
      </fill>
    </dxf>
    <dxf>
      <font>
        <b/>
        <i val="0"/>
        <condense val="0"/>
        <extend val="0"/>
        <color indexed="42"/>
      </font>
      <fill>
        <patternFill patternType="solid">
          <fgColor indexed="21"/>
          <bgColor indexed="17"/>
        </patternFill>
      </fill>
    </dxf>
    <dxf>
      <font>
        <b/>
        <i val="0"/>
        <condense val="0"/>
        <extend val="0"/>
        <color indexed="47"/>
      </font>
      <fill>
        <patternFill patternType="solid">
          <fgColor indexed="60"/>
          <bgColor indexed="10"/>
        </patternFill>
      </fill>
    </dxf>
    <dxf>
      <font>
        <b/>
        <i val="0"/>
        <condense val="0"/>
        <extend val="0"/>
        <color indexed="42"/>
      </font>
      <fill>
        <patternFill patternType="solid">
          <fgColor indexed="21"/>
          <bgColor indexed="17"/>
        </patternFill>
      </fill>
    </dxf>
    <dxf>
      <font>
        <b val="0"/>
        <i val="0"/>
        <name val="Cambria"/>
        <scheme val="none"/>
      </font>
      <fill>
        <patternFill patternType="solid">
          <fgColor indexed="41"/>
          <bgColor indexed="9"/>
        </patternFill>
      </fill>
    </dxf>
    <dxf>
      <font>
        <condense val="0"/>
        <extend val="0"/>
        <color rgb="FF9C0006"/>
      </font>
      <fill>
        <patternFill>
          <bgColor rgb="FFFFC7CE"/>
        </patternFill>
      </fill>
    </dxf>
    <dxf>
      <font>
        <condense val="0"/>
        <extend val="0"/>
        <color rgb="FF9C0006"/>
      </font>
      <fill>
        <patternFill>
          <bgColor rgb="FFFFC7CE"/>
        </patternFill>
      </fill>
    </dxf>
    <dxf>
      <font>
        <b val="0"/>
        <i/>
        <condense val="0"/>
        <extend val="0"/>
        <color indexed="55"/>
      </font>
    </dxf>
    <dxf>
      <font>
        <b/>
        <i val="0"/>
        <condense val="0"/>
        <extend val="0"/>
        <color indexed="9"/>
      </font>
      <fill>
        <patternFill patternType="solid">
          <fgColor indexed="60"/>
          <bgColor indexed="10"/>
        </patternFill>
      </fill>
    </dxf>
    <dxf>
      <font>
        <b val="0"/>
        <condense val="0"/>
        <extend val="0"/>
        <color indexed="9"/>
      </font>
      <fill>
        <patternFill patternType="solid">
          <fgColor indexed="51"/>
          <bgColor indexed="52"/>
        </patternFill>
      </fill>
    </dxf>
    <dxf>
      <font>
        <color theme="6" tint="0.39994506668294322"/>
        <name val="Cambria"/>
        <scheme val="none"/>
      </font>
    </dxf>
    <dxf>
      <font>
        <condense val="0"/>
        <extend val="0"/>
        <color rgb="FF9C0006"/>
      </font>
      <fill>
        <patternFill>
          <bgColor rgb="FFFFC7CE"/>
        </patternFill>
      </fill>
    </dxf>
    <dxf>
      <font>
        <b val="0"/>
        <condense val="0"/>
        <extend val="0"/>
        <color indexed="9"/>
      </font>
      <fill>
        <patternFill patternType="solid">
          <fgColor indexed="41"/>
          <bgColor indexed="9"/>
        </patternFill>
      </fill>
    </dxf>
    <dxf>
      <font>
        <b/>
        <i val="0"/>
        <condense val="0"/>
        <extend val="0"/>
        <color indexed="17"/>
      </font>
      <fill>
        <patternFill patternType="solid">
          <fgColor indexed="27"/>
          <bgColor indexed="42"/>
        </patternFill>
      </fill>
    </dxf>
    <dxf>
      <font>
        <b/>
        <i val="0"/>
        <condense val="0"/>
        <extend val="0"/>
        <color indexed="10"/>
      </font>
      <fill>
        <patternFill patternType="solid">
          <fgColor indexed="22"/>
          <bgColor indexed="47"/>
        </patternFill>
      </fill>
    </dxf>
    <dxf>
      <font>
        <b/>
        <i val="0"/>
        <condense val="0"/>
        <extend val="0"/>
        <color indexed="47"/>
      </font>
      <fill>
        <patternFill patternType="solid">
          <fgColor indexed="60"/>
          <bgColor indexed="10"/>
        </patternFill>
      </fill>
    </dxf>
    <dxf>
      <font>
        <b/>
        <i val="0"/>
        <condense val="0"/>
        <extend val="0"/>
        <color indexed="42"/>
      </font>
      <fill>
        <patternFill patternType="solid">
          <fgColor indexed="21"/>
          <bgColor indexed="17"/>
        </patternFill>
      </fill>
    </dxf>
    <dxf>
      <font>
        <b/>
        <i val="0"/>
        <condense val="0"/>
        <extend val="0"/>
      </font>
      <fill>
        <patternFill patternType="solid">
          <fgColor indexed="9"/>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fr-FR"/>
  <c:style val="4"/>
  <c:chart>
    <c:title>
      <c:tx>
        <c:rich>
          <a:bodyPr/>
          <a:lstStyle/>
          <a:p>
            <a:pPr>
              <a:defRPr/>
            </a:pPr>
            <a:r>
              <a:rPr lang="fr-FR">
                <a:solidFill>
                  <a:schemeClr val="accent2">
                    <a:lumMod val="75000"/>
                  </a:schemeClr>
                </a:solidFill>
              </a:rPr>
              <a:t>Français</a:t>
            </a:r>
            <a:r>
              <a:rPr lang="fr-FR" sz="1200" b="0">
                <a:solidFill>
                  <a:sysClr val="windowText" lastClr="000000"/>
                </a:solidFill>
              </a:rPr>
              <a:t>
N</a:t>
            </a:r>
            <a:r>
              <a:rPr lang="fr-FR" sz="1200" b="0" baseline="0">
                <a:solidFill>
                  <a:sysClr val="windowText" lastClr="000000"/>
                </a:solidFill>
              </a:rPr>
              <a:t>ombres d'élèves</a:t>
            </a:r>
            <a:endParaRPr lang="fr-FR" sz="1200" b="0">
              <a:solidFill>
                <a:sysClr val="windowText" lastClr="000000"/>
              </a:solidFill>
            </a:endParaRPr>
          </a:p>
        </c:rich>
      </c:tx>
    </c:title>
    <c:plotArea>
      <c:layout>
        <c:manualLayout>
          <c:layoutTarget val="inner"/>
          <c:xMode val="edge"/>
          <c:yMode val="edge"/>
          <c:x val="1.6029143897996357E-2"/>
          <c:y val="0.20551819536071544"/>
          <c:w val="0.9679417122040137"/>
          <c:h val="0.68163651840817618"/>
        </c:manualLayout>
      </c:layout>
      <c:barChart>
        <c:barDir val="col"/>
        <c:grouping val="clustered"/>
        <c:ser>
          <c:idx val="0"/>
          <c:order val="0"/>
          <c:spPr>
            <a:solidFill>
              <a:schemeClr val="accent2">
                <a:lumMod val="75000"/>
              </a:schemeClr>
            </a:solidFill>
          </c:spPr>
          <c:cat>
            <c:strRef>
              <c:f>Graphique!$B$2:$K$2</c:f>
              <c:strCache>
                <c:ptCount val="10"/>
                <c:pt idx="0">
                  <c:v>0 à &lt;10%</c:v>
                </c:pt>
                <c:pt idx="1">
                  <c:v>10 à &lt;20%</c:v>
                </c:pt>
                <c:pt idx="2">
                  <c:v>20 à &lt;30%</c:v>
                </c:pt>
                <c:pt idx="3">
                  <c:v>30 à &lt;40%</c:v>
                </c:pt>
                <c:pt idx="4">
                  <c:v>40 à &lt;50%</c:v>
                </c:pt>
                <c:pt idx="5">
                  <c:v>50 à &lt;60%</c:v>
                </c:pt>
                <c:pt idx="6">
                  <c:v>60 à &lt;70%</c:v>
                </c:pt>
                <c:pt idx="7">
                  <c:v>70 à &lt;80%</c:v>
                </c:pt>
                <c:pt idx="8">
                  <c:v>80 à &lt;90%</c:v>
                </c:pt>
                <c:pt idx="9">
                  <c:v>90 à &lt;100%</c:v>
                </c:pt>
              </c:strCache>
            </c:strRef>
          </c:cat>
          <c:val>
            <c:numRef>
              <c:f>Graphique!$B$3:$K$3</c:f>
              <c:numCache>
                <c:formatCode>General</c:formatCode>
                <c:ptCount val="10"/>
                <c:pt idx="0">
                  <c:v>0</c:v>
                </c:pt>
                <c:pt idx="1">
                  <c:v>0</c:v>
                </c:pt>
                <c:pt idx="2">
                  <c:v>0</c:v>
                </c:pt>
                <c:pt idx="3">
                  <c:v>0</c:v>
                </c:pt>
                <c:pt idx="4">
                  <c:v>0</c:v>
                </c:pt>
                <c:pt idx="5">
                  <c:v>0</c:v>
                </c:pt>
                <c:pt idx="6">
                  <c:v>0</c:v>
                </c:pt>
                <c:pt idx="7">
                  <c:v>0</c:v>
                </c:pt>
                <c:pt idx="8">
                  <c:v>0</c:v>
                </c:pt>
                <c:pt idx="9">
                  <c:v>0</c:v>
                </c:pt>
              </c:numCache>
            </c:numRef>
          </c:val>
        </c:ser>
        <c:dLbls>
          <c:showVal val="1"/>
        </c:dLbls>
        <c:axId val="54048256"/>
        <c:axId val="54049792"/>
      </c:barChart>
      <c:catAx>
        <c:axId val="54048256"/>
        <c:scaling>
          <c:orientation val="minMax"/>
        </c:scaling>
        <c:axPos val="b"/>
        <c:numFmt formatCode="General" sourceLinked="1"/>
        <c:majorTickMark val="none"/>
        <c:tickLblPos val="nextTo"/>
        <c:crossAx val="54049792"/>
        <c:crosses val="autoZero"/>
        <c:auto val="1"/>
        <c:lblAlgn val="ctr"/>
        <c:lblOffset val="100"/>
      </c:catAx>
      <c:valAx>
        <c:axId val="54049792"/>
        <c:scaling>
          <c:orientation val="minMax"/>
        </c:scaling>
        <c:delete val="1"/>
        <c:axPos val="l"/>
        <c:numFmt formatCode="General" sourceLinked="1"/>
        <c:tickLblPos val="none"/>
        <c:crossAx val="54048256"/>
        <c:crosses val="autoZero"/>
        <c:crossBetween val="between"/>
      </c:valAx>
    </c:plotArea>
    <c:plotVisOnly val="1"/>
    <c:dispBlanksAs val="gap"/>
  </c:chart>
  <c:printSettings>
    <c:headerFooter/>
    <c:pageMargins b="0.75000000000000355" l="0.70000000000000062" r="0.70000000000000062" t="0.75000000000000355" header="0.30000000000000032" footer="0.30000000000000032"/>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54</xdr:col>
      <xdr:colOff>428625</xdr:colOff>
      <xdr:row>2</xdr:row>
      <xdr:rowOff>238125</xdr:rowOff>
    </xdr:from>
    <xdr:to>
      <xdr:col>55</xdr:col>
      <xdr:colOff>381000</xdr:colOff>
      <xdr:row>2</xdr:row>
      <xdr:rowOff>238125</xdr:rowOff>
    </xdr:to>
    <xdr:sp macro="" textlink="">
      <xdr:nvSpPr>
        <xdr:cNvPr id="2207" name="Line 3"/>
        <xdr:cNvSpPr>
          <a:spLocks noChangeShapeType="1"/>
        </xdr:cNvSpPr>
      </xdr:nvSpPr>
      <xdr:spPr bwMode="auto">
        <a:xfrm>
          <a:off x="14754225" y="1447800"/>
          <a:ext cx="600075" cy="0"/>
        </a:xfrm>
        <a:prstGeom prst="line">
          <a:avLst/>
        </a:prstGeom>
        <a:noFill/>
        <a:ln w="9360">
          <a:solidFill>
            <a:srgbClr val="000000"/>
          </a:solidFill>
          <a:miter lim="800000"/>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130969</xdr:colOff>
      <xdr:row>4</xdr:row>
      <xdr:rowOff>64293</xdr:rowOff>
    </xdr:from>
    <xdr:to>
      <xdr:col>31</xdr:col>
      <xdr:colOff>111919</xdr:colOff>
      <xdr:row>4</xdr:row>
      <xdr:rowOff>64293</xdr:rowOff>
    </xdr:to>
    <xdr:sp macro="" textlink="">
      <xdr:nvSpPr>
        <xdr:cNvPr id="5274" name="Line 1"/>
        <xdr:cNvSpPr>
          <a:spLocks noChangeShapeType="1"/>
        </xdr:cNvSpPr>
      </xdr:nvSpPr>
      <xdr:spPr bwMode="auto">
        <a:xfrm>
          <a:off x="7893844" y="1897856"/>
          <a:ext cx="481013" cy="0"/>
        </a:xfrm>
        <a:prstGeom prst="line">
          <a:avLst/>
        </a:prstGeom>
        <a:noFill/>
        <a:ln w="9360">
          <a:solidFill>
            <a:srgbClr val="FF0000"/>
          </a:solidFill>
          <a:miter lim="800000"/>
          <a:headEnd type="triangle" w="med" len="me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133350</xdr:rowOff>
    </xdr:from>
    <xdr:to>
      <xdr:col>11</xdr:col>
      <xdr:colOff>9525</xdr:colOff>
      <xdr:row>22</xdr:row>
      <xdr:rowOff>47625</xdr:rowOff>
    </xdr:to>
    <xdr:graphicFrame macro="">
      <xdr:nvGraphicFramePr>
        <xdr:cNvPr id="1231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C5"/>
  <sheetViews>
    <sheetView showGridLines="0" tabSelected="1" zoomScaleSheetLayoutView="100" workbookViewId="0">
      <selection activeCell="B4" sqref="B4"/>
    </sheetView>
  </sheetViews>
  <sheetFormatPr baseColWidth="10" defaultRowHeight="12.75"/>
  <cols>
    <col min="1" max="1" width="8.85546875" style="1" customWidth="1"/>
    <col min="2" max="2" width="98.28515625" style="1" customWidth="1"/>
    <col min="3" max="3" width="13.7109375" style="1" customWidth="1"/>
    <col min="4" max="6" width="10.28515625" style="1" customWidth="1"/>
    <col min="7" max="7" width="13.140625" style="1" customWidth="1"/>
    <col min="8" max="8" width="13.28515625" style="1" customWidth="1"/>
    <col min="9" max="9" width="11.7109375" style="1" customWidth="1"/>
    <col min="10" max="16384" width="11.42578125" style="1"/>
  </cols>
  <sheetData>
    <row r="1" spans="1:3" ht="54.75" customHeight="1">
      <c r="A1" s="252" t="s">
        <v>291</v>
      </c>
      <c r="B1" s="253"/>
      <c r="C1" s="253"/>
    </row>
    <row r="2" spans="1:3" ht="38.25" customHeight="1">
      <c r="A2" s="254"/>
      <c r="B2" s="2"/>
      <c r="C2" s="254"/>
    </row>
    <row r="3" spans="1:3" ht="24.75" customHeight="1">
      <c r="A3" s="254"/>
      <c r="B3" s="3" t="s">
        <v>0</v>
      </c>
      <c r="C3" s="254"/>
    </row>
    <row r="4" spans="1:3" ht="189.75" customHeight="1">
      <c r="A4" s="254"/>
      <c r="B4" s="85" t="s">
        <v>292</v>
      </c>
      <c r="C4" s="254"/>
    </row>
    <row r="5" spans="1:3" ht="50.25" customHeight="1">
      <c r="A5" s="254"/>
      <c r="B5" s="217" t="s">
        <v>231</v>
      </c>
      <c r="C5" s="254"/>
    </row>
  </sheetData>
  <mergeCells count="3">
    <mergeCell ref="A1:C1"/>
    <mergeCell ref="A2:A5"/>
    <mergeCell ref="C2:C5"/>
  </mergeCells>
  <phoneticPr fontId="3" type="noConversion"/>
  <pageMargins left="0.39374999999999999" right="0.59027777777777779" top="0.39374999999999999" bottom="0.39374999999999999" header="0.51180555555555562" footer="0.5118055555555556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CZ87"/>
  <sheetViews>
    <sheetView showGridLines="0" zoomScale="75" zoomScaleSheetLayoutView="100" workbookViewId="0">
      <selection activeCell="BD37" sqref="BD37"/>
    </sheetView>
  </sheetViews>
  <sheetFormatPr baseColWidth="10" defaultRowHeight="12.75"/>
  <cols>
    <col min="1" max="1" width="3" style="1" customWidth="1"/>
    <col min="2" max="2" width="15" style="1" customWidth="1"/>
    <col min="3" max="3" width="15.7109375" style="1" customWidth="1"/>
    <col min="4" max="53" width="3.42578125" style="1" customWidth="1"/>
    <col min="54" max="54" width="9.7109375" style="1" customWidth="1"/>
    <col min="55" max="55" width="11.42578125" style="1" customWidth="1"/>
    <col min="56" max="56" width="10" style="1" customWidth="1"/>
    <col min="57" max="57" width="14" style="1" customWidth="1"/>
    <col min="58" max="71" width="14.42578125" style="1" hidden="1" customWidth="1"/>
    <col min="72" max="72" width="0.28515625" style="1" hidden="1" customWidth="1"/>
    <col min="73" max="82" width="14.42578125" style="1" hidden="1" customWidth="1"/>
    <col min="83" max="83" width="14.42578125" style="1" customWidth="1"/>
    <col min="84" max="16384" width="11.42578125" style="1"/>
  </cols>
  <sheetData>
    <row r="1" spans="1:104" ht="69.95" customHeight="1" thickBot="1">
      <c r="A1" s="299" t="s">
        <v>293</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18"/>
      <c r="AS1" s="218"/>
      <c r="AT1" s="218"/>
      <c r="AU1" s="218"/>
      <c r="AV1" s="218"/>
      <c r="AW1" s="218"/>
      <c r="AX1" s="218"/>
      <c r="AY1" s="218"/>
      <c r="AZ1" s="218"/>
      <c r="BA1" s="218"/>
      <c r="BB1" s="300"/>
      <c r="BC1" s="300"/>
      <c r="BD1" s="300"/>
      <c r="BE1" s="300"/>
      <c r="BF1" s="4"/>
      <c r="BG1" s="4"/>
      <c r="BH1" s="4"/>
      <c r="BI1" s="4"/>
      <c r="BJ1" s="4"/>
      <c r="BK1" s="4"/>
      <c r="BL1" s="4"/>
      <c r="BM1" s="4"/>
      <c r="BN1" s="4"/>
      <c r="BO1" s="4"/>
      <c r="BP1" s="4"/>
      <c r="BQ1" s="4"/>
      <c r="BR1" s="4"/>
      <c r="BS1" s="4"/>
      <c r="BT1" s="4"/>
      <c r="BU1" s="4"/>
      <c r="BV1" s="4"/>
      <c r="BW1" s="4"/>
      <c r="BX1" s="4"/>
      <c r="BY1" s="4"/>
      <c r="BZ1" s="4"/>
      <c r="CA1" s="4"/>
      <c r="CB1" s="4"/>
      <c r="CC1" s="4"/>
      <c r="CD1" s="5"/>
      <c r="CE1" s="122"/>
      <c r="CF1" s="122"/>
      <c r="CG1" s="122"/>
      <c r="CH1" s="122"/>
      <c r="CI1" s="122"/>
      <c r="CJ1" s="122"/>
      <c r="CK1" s="122"/>
      <c r="CL1" s="122"/>
      <c r="CM1" s="122"/>
      <c r="CN1" s="122"/>
      <c r="CO1" s="122"/>
      <c r="CP1" s="122"/>
      <c r="CQ1" s="122"/>
      <c r="CR1" s="122"/>
      <c r="CS1" s="122"/>
      <c r="CT1" s="122"/>
      <c r="CU1" s="122"/>
      <c r="CV1" s="122"/>
      <c r="CW1" s="122"/>
      <c r="CX1" s="122"/>
      <c r="CY1" s="122"/>
      <c r="CZ1" s="122"/>
    </row>
    <row r="2" spans="1:104" ht="25.5" customHeight="1" thickBot="1">
      <c r="A2" s="264" t="s">
        <v>294</v>
      </c>
      <c r="B2" s="265"/>
      <c r="C2" s="266"/>
      <c r="D2" s="274" t="s">
        <v>1</v>
      </c>
      <c r="E2" s="275"/>
      <c r="F2" s="276"/>
      <c r="G2" s="276"/>
      <c r="H2" s="276"/>
      <c r="I2" s="276"/>
      <c r="J2" s="277"/>
      <c r="K2" s="278"/>
      <c r="L2" s="279"/>
      <c r="M2" s="279"/>
      <c r="N2" s="279"/>
      <c r="O2" s="279"/>
      <c r="P2" s="279"/>
      <c r="Q2" s="279"/>
      <c r="R2" s="279"/>
      <c r="S2" s="279"/>
      <c r="T2" s="279"/>
      <c r="U2" s="279"/>
      <c r="V2" s="279"/>
      <c r="W2" s="279"/>
      <c r="X2" s="279"/>
      <c r="Y2" s="279"/>
      <c r="Z2" s="279"/>
      <c r="AA2" s="279"/>
      <c r="AB2" s="279"/>
      <c r="AC2" s="280"/>
      <c r="AD2" s="326"/>
      <c r="AE2" s="326"/>
      <c r="AF2" s="326"/>
      <c r="AG2" s="326"/>
      <c r="AH2" s="308">
        <v>2014</v>
      </c>
      <c r="AI2" s="309"/>
      <c r="AJ2" s="309"/>
      <c r="AK2" s="309"/>
      <c r="AL2" s="309"/>
      <c r="AM2" s="309"/>
      <c r="AN2" s="309"/>
      <c r="AO2" s="309"/>
      <c r="AP2" s="310"/>
      <c r="AQ2" s="314"/>
      <c r="AR2" s="315"/>
      <c r="AS2" s="315"/>
      <c r="AT2" s="315"/>
      <c r="AU2" s="315"/>
      <c r="AV2" s="315"/>
      <c r="AW2" s="315"/>
      <c r="AX2" s="315"/>
      <c r="AY2" s="315"/>
      <c r="AZ2" s="315"/>
      <c r="BA2" s="316"/>
      <c r="BB2" s="301" t="s">
        <v>2</v>
      </c>
      <c r="BC2" s="301"/>
      <c r="BD2" s="301"/>
      <c r="BE2" s="302">
        <v>0.5</v>
      </c>
      <c r="CB2" s="4"/>
      <c r="CC2" s="4"/>
      <c r="CD2" s="5"/>
      <c r="CE2" s="122"/>
      <c r="CF2" s="122"/>
      <c r="CG2" s="122"/>
      <c r="CH2" s="122"/>
      <c r="CI2" s="122"/>
      <c r="CJ2" s="122"/>
      <c r="CK2" s="122"/>
      <c r="CL2" s="122"/>
      <c r="CM2" s="122"/>
      <c r="CN2" s="122"/>
      <c r="CO2" s="122"/>
      <c r="CP2" s="122"/>
      <c r="CQ2" s="122"/>
      <c r="CR2" s="122"/>
      <c r="CS2" s="122"/>
      <c r="CT2" s="122"/>
      <c r="CU2" s="122"/>
      <c r="CV2" s="122"/>
      <c r="CW2" s="122"/>
      <c r="CX2" s="122"/>
      <c r="CY2" s="122"/>
      <c r="CZ2" s="122"/>
    </row>
    <row r="3" spans="1:104" ht="25.5" customHeight="1" thickBot="1">
      <c r="A3" s="267"/>
      <c r="B3" s="268"/>
      <c r="C3" s="269"/>
      <c r="D3" s="274" t="s">
        <v>3</v>
      </c>
      <c r="E3" s="275"/>
      <c r="F3" s="276"/>
      <c r="G3" s="276"/>
      <c r="H3" s="276"/>
      <c r="I3" s="276"/>
      <c r="J3" s="277"/>
      <c r="K3" s="278"/>
      <c r="L3" s="279"/>
      <c r="M3" s="279"/>
      <c r="N3" s="279"/>
      <c r="O3" s="279"/>
      <c r="P3" s="279"/>
      <c r="Q3" s="279"/>
      <c r="R3" s="279"/>
      <c r="S3" s="279"/>
      <c r="T3" s="279"/>
      <c r="U3" s="279"/>
      <c r="V3" s="279"/>
      <c r="W3" s="279"/>
      <c r="X3" s="279"/>
      <c r="Y3" s="279"/>
      <c r="Z3" s="279"/>
      <c r="AA3" s="279"/>
      <c r="AB3" s="279"/>
      <c r="AC3" s="280"/>
      <c r="AD3" s="326" t="s">
        <v>4</v>
      </c>
      <c r="AE3" s="326"/>
      <c r="AF3" s="326"/>
      <c r="AG3" s="326"/>
      <c r="AH3" s="311" t="s">
        <v>295</v>
      </c>
      <c r="AI3" s="312"/>
      <c r="AJ3" s="312"/>
      <c r="AK3" s="312"/>
      <c r="AL3" s="312"/>
      <c r="AM3" s="312"/>
      <c r="AN3" s="312"/>
      <c r="AO3" s="312"/>
      <c r="AP3" s="313"/>
      <c r="AQ3" s="317"/>
      <c r="AR3" s="318"/>
      <c r="AS3" s="318"/>
      <c r="AT3" s="318"/>
      <c r="AU3" s="318"/>
      <c r="AV3" s="318"/>
      <c r="AW3" s="318"/>
      <c r="AX3" s="318"/>
      <c r="AY3" s="318"/>
      <c r="AZ3" s="318"/>
      <c r="BA3" s="319"/>
      <c r="BB3" s="301"/>
      <c r="BC3" s="301"/>
      <c r="BD3" s="301"/>
      <c r="BE3" s="302"/>
      <c r="CB3" s="4"/>
      <c r="CC3" s="4"/>
      <c r="CD3" s="5"/>
      <c r="CE3" s="122"/>
      <c r="CF3" s="122"/>
      <c r="CG3" s="122"/>
      <c r="CH3" s="122"/>
      <c r="CI3" s="122"/>
      <c r="CJ3" s="122"/>
      <c r="CK3" s="122"/>
      <c r="CL3" s="122"/>
      <c r="CM3" s="122"/>
      <c r="CN3" s="122"/>
      <c r="CO3" s="122"/>
      <c r="CP3" s="122"/>
      <c r="CQ3" s="122"/>
      <c r="CR3" s="122"/>
      <c r="CS3" s="122"/>
      <c r="CT3" s="122"/>
      <c r="CU3" s="122"/>
      <c r="CV3" s="122"/>
      <c r="CW3" s="122"/>
      <c r="CX3" s="122"/>
      <c r="CY3" s="122"/>
      <c r="CZ3" s="122"/>
    </row>
    <row r="4" spans="1:104" ht="25.5" customHeight="1">
      <c r="A4" s="270"/>
      <c r="B4" s="271"/>
      <c r="C4" s="272"/>
      <c r="D4" s="273" t="s">
        <v>79</v>
      </c>
      <c r="E4" s="273"/>
      <c r="F4" s="273"/>
      <c r="G4" s="273"/>
      <c r="H4" s="273"/>
      <c r="I4" s="273"/>
      <c r="J4" s="273"/>
      <c r="K4" s="273"/>
      <c r="L4" s="273"/>
      <c r="M4" s="273"/>
      <c r="N4" s="324" t="s">
        <v>5</v>
      </c>
      <c r="O4" s="325"/>
      <c r="P4" s="325"/>
      <c r="Q4" s="325"/>
      <c r="R4" s="325"/>
      <c r="S4" s="325"/>
      <c r="T4" s="293"/>
      <c r="U4" s="294"/>
      <c r="V4" s="292" t="s">
        <v>80</v>
      </c>
      <c r="W4" s="293"/>
      <c r="X4" s="293"/>
      <c r="Y4" s="293"/>
      <c r="Z4" s="293"/>
      <c r="AA4" s="294"/>
      <c r="AB4" s="323" t="s">
        <v>81</v>
      </c>
      <c r="AC4" s="293"/>
      <c r="AD4" s="293"/>
      <c r="AE4" s="293"/>
      <c r="AF4" s="293"/>
      <c r="AG4" s="293"/>
      <c r="AH4" s="293"/>
      <c r="AI4" s="293"/>
      <c r="AJ4" s="293"/>
      <c r="AK4" s="293"/>
      <c r="AL4" s="293"/>
      <c r="AM4" s="293"/>
      <c r="AN4" s="293"/>
      <c r="AO4" s="293"/>
      <c r="AP4" s="294"/>
      <c r="AQ4" s="320" t="s">
        <v>82</v>
      </c>
      <c r="AR4" s="321"/>
      <c r="AS4" s="321"/>
      <c r="AT4" s="321"/>
      <c r="AU4" s="321"/>
      <c r="AV4" s="321"/>
      <c r="AW4" s="321"/>
      <c r="AX4" s="321"/>
      <c r="AY4" s="321"/>
      <c r="AZ4" s="321"/>
      <c r="BA4" s="322"/>
      <c r="BB4" s="303" t="s">
        <v>6</v>
      </c>
      <c r="BC4" s="304" t="s">
        <v>7</v>
      </c>
      <c r="BD4" s="305" t="s">
        <v>8</v>
      </c>
      <c r="BE4" s="306" t="s">
        <v>9</v>
      </c>
      <c r="CB4" s="4"/>
      <c r="CC4" s="4"/>
      <c r="CE4" s="122"/>
      <c r="CF4" s="122"/>
      <c r="CG4" s="122"/>
      <c r="CH4" s="122"/>
      <c r="CI4" s="122"/>
      <c r="CJ4" s="122"/>
      <c r="CK4" s="122"/>
      <c r="CL4" s="122"/>
      <c r="CM4" s="122"/>
      <c r="CN4" s="122"/>
      <c r="CO4" s="122"/>
      <c r="CP4" s="122"/>
      <c r="CQ4" s="122"/>
      <c r="CR4" s="122"/>
      <c r="CS4" s="122"/>
      <c r="CT4" s="122"/>
      <c r="CU4" s="122"/>
      <c r="CV4" s="122"/>
      <c r="CW4" s="122"/>
      <c r="CX4" s="122"/>
      <c r="CY4" s="122"/>
      <c r="CZ4" s="122"/>
    </row>
    <row r="5" spans="1:104" ht="32.25" customHeight="1">
      <c r="A5" s="8" t="s">
        <v>10</v>
      </c>
      <c r="B5" s="307" t="s">
        <v>11</v>
      </c>
      <c r="C5" s="307"/>
      <c r="D5" s="191" t="s">
        <v>12</v>
      </c>
      <c r="E5" s="191" t="s">
        <v>13</v>
      </c>
      <c r="F5" s="191" t="s">
        <v>14</v>
      </c>
      <c r="G5" s="191" t="s">
        <v>15</v>
      </c>
      <c r="H5" s="191" t="s">
        <v>16</v>
      </c>
      <c r="I5" s="191" t="s">
        <v>17</v>
      </c>
      <c r="J5" s="191" t="s">
        <v>18</v>
      </c>
      <c r="K5" s="191" t="s">
        <v>19</v>
      </c>
      <c r="L5" s="191" t="s">
        <v>20</v>
      </c>
      <c r="M5" s="191" t="s">
        <v>21</v>
      </c>
      <c r="N5" s="192" t="s">
        <v>64</v>
      </c>
      <c r="O5" s="192" t="s">
        <v>65</v>
      </c>
      <c r="P5" s="192" t="s">
        <v>66</v>
      </c>
      <c r="Q5" s="192" t="s">
        <v>67</v>
      </c>
      <c r="R5" s="192" t="s">
        <v>68</v>
      </c>
      <c r="S5" s="192" t="s">
        <v>69</v>
      </c>
      <c r="T5" s="192" t="s">
        <v>162</v>
      </c>
      <c r="U5" s="192" t="s">
        <v>163</v>
      </c>
      <c r="V5" s="193" t="s">
        <v>70</v>
      </c>
      <c r="W5" s="193" t="s">
        <v>71</v>
      </c>
      <c r="X5" s="193" t="s">
        <v>158</v>
      </c>
      <c r="Y5" s="193" t="s">
        <v>159</v>
      </c>
      <c r="Z5" s="193" t="s">
        <v>160</v>
      </c>
      <c r="AA5" s="193" t="s">
        <v>161</v>
      </c>
      <c r="AB5" s="194" t="s">
        <v>72</v>
      </c>
      <c r="AC5" s="194" t="s">
        <v>73</v>
      </c>
      <c r="AD5" s="194" t="s">
        <v>74</v>
      </c>
      <c r="AE5" s="194" t="s">
        <v>75</v>
      </c>
      <c r="AF5" s="194" t="s">
        <v>76</v>
      </c>
      <c r="AG5" s="194" t="s">
        <v>77</v>
      </c>
      <c r="AH5" s="194" t="s">
        <v>149</v>
      </c>
      <c r="AI5" s="194" t="s">
        <v>150</v>
      </c>
      <c r="AJ5" s="194" t="s">
        <v>151</v>
      </c>
      <c r="AK5" s="194" t="s">
        <v>152</v>
      </c>
      <c r="AL5" s="194" t="s">
        <v>153</v>
      </c>
      <c r="AM5" s="194" t="s">
        <v>154</v>
      </c>
      <c r="AN5" s="194" t="s">
        <v>155</v>
      </c>
      <c r="AO5" s="194" t="s">
        <v>156</v>
      </c>
      <c r="AP5" s="194" t="s">
        <v>157</v>
      </c>
      <c r="AQ5" s="195" t="s">
        <v>78</v>
      </c>
      <c r="AR5" s="195" t="s">
        <v>139</v>
      </c>
      <c r="AS5" s="195" t="s">
        <v>140</v>
      </c>
      <c r="AT5" s="195" t="s">
        <v>141</v>
      </c>
      <c r="AU5" s="195" t="s">
        <v>142</v>
      </c>
      <c r="AV5" s="195" t="s">
        <v>143</v>
      </c>
      <c r="AW5" s="195" t="s">
        <v>144</v>
      </c>
      <c r="AX5" s="195" t="s">
        <v>145</v>
      </c>
      <c r="AY5" s="195" t="s">
        <v>146</v>
      </c>
      <c r="AZ5" s="195" t="s">
        <v>147</v>
      </c>
      <c r="BA5" s="195" t="s">
        <v>148</v>
      </c>
      <c r="BB5" s="303"/>
      <c r="BC5" s="304"/>
      <c r="BD5" s="305"/>
      <c r="BE5" s="306"/>
      <c r="BF5" s="10" t="s">
        <v>22</v>
      </c>
      <c r="BG5" s="11" t="s">
        <v>115</v>
      </c>
      <c r="BH5" s="115" t="s">
        <v>120</v>
      </c>
      <c r="BI5" s="115" t="s">
        <v>124</v>
      </c>
      <c r="BJ5" s="115" t="s">
        <v>121</v>
      </c>
      <c r="BK5" s="11" t="s">
        <v>116</v>
      </c>
      <c r="BL5" s="115" t="s">
        <v>122</v>
      </c>
      <c r="BM5" s="115" t="s">
        <v>123</v>
      </c>
      <c r="BN5" s="115" t="s">
        <v>125</v>
      </c>
      <c r="BO5" s="11" t="s">
        <v>117</v>
      </c>
      <c r="BP5" s="115" t="s">
        <v>126</v>
      </c>
      <c r="BQ5" s="115" t="s">
        <v>127</v>
      </c>
      <c r="BR5" s="115" t="s">
        <v>128</v>
      </c>
      <c r="BS5" s="11" t="s">
        <v>118</v>
      </c>
      <c r="BT5" s="115" t="s">
        <v>129</v>
      </c>
      <c r="BU5" s="115" t="s">
        <v>134</v>
      </c>
      <c r="BV5" s="115" t="s">
        <v>130</v>
      </c>
      <c r="BW5" s="11" t="s">
        <v>119</v>
      </c>
      <c r="BX5" s="115" t="s">
        <v>131</v>
      </c>
      <c r="BY5" s="115" t="s">
        <v>132</v>
      </c>
      <c r="BZ5" s="115" t="s">
        <v>133</v>
      </c>
      <c r="CA5" s="115" t="s">
        <v>138</v>
      </c>
      <c r="CB5" s="4"/>
      <c r="CC5" s="4"/>
      <c r="CD5" s="1" t="s">
        <v>135</v>
      </c>
      <c r="CE5" s="122"/>
      <c r="CF5" s="122"/>
      <c r="CG5" s="122"/>
      <c r="CH5" s="122"/>
      <c r="CI5" s="122"/>
      <c r="CJ5" s="122"/>
      <c r="CK5" s="122"/>
      <c r="CL5" s="122"/>
      <c r="CM5" s="122"/>
      <c r="CN5" s="122"/>
      <c r="CO5" s="122"/>
      <c r="CP5" s="122"/>
      <c r="CQ5" s="122"/>
      <c r="CR5" s="122"/>
      <c r="CS5" s="122"/>
      <c r="CT5" s="122"/>
      <c r="CU5" s="122"/>
      <c r="CV5" s="122"/>
      <c r="CW5" s="122"/>
      <c r="CX5" s="122"/>
      <c r="CY5" s="122"/>
      <c r="CZ5" s="122"/>
    </row>
    <row r="6" spans="1:104" s="20" customFormat="1" ht="18" customHeight="1">
      <c r="A6" s="13">
        <v>1</v>
      </c>
      <c r="B6" s="256"/>
      <c r="C6" s="256"/>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3" t="str">
        <f>IF(COUNTA(D6:BA6)=0,"",COUNTIF(D6:BA6,"0"))</f>
        <v/>
      </c>
      <c r="BC6" s="13" t="str">
        <f>IF(COUNTA(D6:BA6)=0,"",COUNTIF(D6:BA6,"1"))</f>
        <v/>
      </c>
      <c r="BD6" s="15" t="str">
        <f>IF(BC6="","",BC6/(50-BF6))</f>
        <v/>
      </c>
      <c r="BE6" s="16" t="str">
        <f t="shared" ref="BE6:BE40" si="0">IF(BD6="","",IF(BD6&lt;$BE$2,"Difficulté","RAS"))</f>
        <v/>
      </c>
      <c r="BF6" s="17">
        <f>(COUNTIF(D6:BA6,"A"))</f>
        <v>0</v>
      </c>
      <c r="BG6" s="13" t="str">
        <f>IF(COUNTA(D6:M6)=0,"",COUNTIF(D6:M6,"1"))</f>
        <v/>
      </c>
      <c r="BH6" s="128" t="str">
        <f>IF(BG6="","",IF(BI6=10,"Abs",BG6/(10-BI6)))</f>
        <v/>
      </c>
      <c r="BI6" s="13">
        <f>(COUNTIF(D6:M6,"A"))</f>
        <v>0</v>
      </c>
      <c r="BJ6" s="13" t="str">
        <f>IF(BH6="","",IF(BH6="Abs","Abs",IF(BH6&lt;$BE$2,"Difficulté","RAS")))</f>
        <v/>
      </c>
      <c r="BK6" s="13" t="str">
        <f>IF(COUNTA(N6:U6)=0,"",COUNTIF(N6:U6,"1"))</f>
        <v/>
      </c>
      <c r="BL6" s="128" t="str">
        <f>IF(BK6="","",IF(BM6=8,"Abs",BK6/(8-BM6)))</f>
        <v/>
      </c>
      <c r="BM6" s="13">
        <f>(COUNTIF(N6:U6,"A"))</f>
        <v>0</v>
      </c>
      <c r="BN6" s="13" t="str">
        <f>IF(BL6="","",IF(BL6="Abs","Abs",IF(BL6&lt;$BE$2,"Difficulté","RAS")))</f>
        <v/>
      </c>
      <c r="BO6" s="13" t="str">
        <f>IF(COUNTA(V6:AA6)=0,"",COUNTIF(V6:AA6,"1"))</f>
        <v/>
      </c>
      <c r="BP6" s="128" t="str">
        <f>IF(BO6="","",IF(BQ6=6,"Abs",BO6/(6-BQ6)))</f>
        <v/>
      </c>
      <c r="BQ6" s="13">
        <f>(COUNTIF(V6:AA6,"A"))</f>
        <v>0</v>
      </c>
      <c r="BR6" s="13" t="str">
        <f>IF(BP6="","",IF(BP6="Abs","Abs",IF(BP6&lt;$BE$2,"Difficulté","RAS")))</f>
        <v/>
      </c>
      <c r="BS6" s="13" t="str">
        <f>IF(COUNTA(AB6:AP6)=0,"",COUNTIF(AB6:AP6,"1"))</f>
        <v/>
      </c>
      <c r="BT6" s="128" t="str">
        <f>IF(BS6="","",IF(BU6=15,"Abs",BS6/(15-BU6)))</f>
        <v/>
      </c>
      <c r="BU6" s="13">
        <f>(COUNTIF(AB6:AP6,"A"))</f>
        <v>0</v>
      </c>
      <c r="BV6" s="13" t="str">
        <f>IF(BT6="","",IF(BT6="Abs","Abs",IF(BT6&lt;$BE$2,"Difficulté","RAS")))</f>
        <v/>
      </c>
      <c r="BW6" s="13" t="str">
        <f>IF(COUNTA(AQ6:BA6)=0,"",COUNTIF(AQ6:BA6,"1"))</f>
        <v/>
      </c>
      <c r="BX6" s="128" t="str">
        <f>IF(BW6="","",IF(BY6=11,"Abs",BW6/(11-BY6)))</f>
        <v/>
      </c>
      <c r="BY6" s="13">
        <f>(COUNTIF(AQ6:BA6,"A"))</f>
        <v>0</v>
      </c>
      <c r="BZ6" s="13" t="str">
        <f>IF(BX6="","",IF(BX6="Abs","Abs",IF(BX6&lt;$BE$2,"Difficulté","RAS")))</f>
        <v/>
      </c>
      <c r="CA6" s="18" t="str">
        <f>IF(BD6="","",BD6)</f>
        <v/>
      </c>
      <c r="CB6" s="19"/>
      <c r="CC6" s="19"/>
      <c r="CD6" s="116">
        <v>1</v>
      </c>
      <c r="CE6" s="96"/>
      <c r="CF6" s="96"/>
      <c r="CG6" s="96"/>
      <c r="CH6" s="96"/>
      <c r="CI6" s="96"/>
      <c r="CJ6" s="96"/>
      <c r="CK6" s="96"/>
      <c r="CL6" s="96"/>
      <c r="CM6" s="96"/>
      <c r="CN6" s="96"/>
      <c r="CO6" s="96"/>
      <c r="CP6" s="96"/>
      <c r="CQ6" s="96"/>
      <c r="CR6" s="96"/>
      <c r="CS6" s="96"/>
      <c r="CT6" s="96"/>
      <c r="CU6" s="96"/>
      <c r="CV6" s="96"/>
      <c r="CW6" s="96"/>
      <c r="CX6" s="96"/>
      <c r="CY6" s="96"/>
      <c r="CZ6" s="96"/>
    </row>
    <row r="7" spans="1:104" s="20" customFormat="1" ht="15.95" customHeight="1">
      <c r="A7" s="13">
        <v>2</v>
      </c>
      <c r="B7" s="256"/>
      <c r="C7" s="256"/>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3" t="str">
        <f t="shared" ref="BB7:BB40" si="1">IF(COUNTA(D7:BA7)=0,"",COUNTIF(D7:BA7,"0"))</f>
        <v/>
      </c>
      <c r="BC7" s="13" t="str">
        <f t="shared" ref="BC7:BC40" si="2">IF(COUNTA(D7:BA7)=0,"",COUNTIF(D7:BA7,"1"))</f>
        <v/>
      </c>
      <c r="BD7" s="15" t="str">
        <f t="shared" ref="BD7:BD40" si="3">IF(BC7="","",BC7/(50-BF7))</f>
        <v/>
      </c>
      <c r="BE7" s="16" t="str">
        <f t="shared" si="0"/>
        <v/>
      </c>
      <c r="BF7" s="17">
        <f t="shared" ref="BF7:BF40" si="4">(COUNTIF(D7:BA7,"A"))</f>
        <v>0</v>
      </c>
      <c r="BG7" s="13" t="str">
        <f t="shared" ref="BG7:BG40" si="5">IF(COUNTA(D7:M7)=0,"",COUNTIF(D7:M7,"1"))</f>
        <v/>
      </c>
      <c r="BH7" s="128" t="str">
        <f t="shared" ref="BH7:BH40" si="6">IF(BG7="","",IF(BI7=10,"Abs",BG7/(10-BI7)))</f>
        <v/>
      </c>
      <c r="BI7" s="13">
        <f t="shared" ref="BI7:BI40" si="7">(COUNTIF(D7:M7,"A"))</f>
        <v>0</v>
      </c>
      <c r="BJ7" s="13" t="str">
        <f t="shared" ref="BJ7:BJ40" si="8">IF(BH7="","",IF(BH7="Abs","Abs",IF(BH7&lt;$BE$2,"Difficulté","RAS")))</f>
        <v/>
      </c>
      <c r="BK7" s="13" t="str">
        <f t="shared" ref="BK7:BK40" si="9">IF(COUNTA(N7:U7)=0,"",COUNTIF(N7:U7,"1"))</f>
        <v/>
      </c>
      <c r="BL7" s="128" t="str">
        <f t="shared" ref="BL7:BL40" si="10">IF(BK7="","",IF(BM7=8,"Abs",BK7/(8-BM7)))</f>
        <v/>
      </c>
      <c r="BM7" s="13">
        <f t="shared" ref="BM7:BM40" si="11">(COUNTIF(N7:U7,"A"))</f>
        <v>0</v>
      </c>
      <c r="BN7" s="13" t="str">
        <f t="shared" ref="BN7:BN40" si="12">IF(BL7="","",IF(BL7="Abs","Abs",IF(BL7&lt;$BE$2,"Difficulté","RAS")))</f>
        <v/>
      </c>
      <c r="BO7" s="13" t="str">
        <f t="shared" ref="BO7:BO40" si="13">IF(COUNTA(V7:AA7)=0,"",COUNTIF(V7:AA7,"1"))</f>
        <v/>
      </c>
      <c r="BP7" s="128" t="str">
        <f t="shared" ref="BP7:BP40" si="14">IF(BO7="","",IF(BQ7=6,"Abs",BO7/(6-BQ7)))</f>
        <v/>
      </c>
      <c r="BQ7" s="13">
        <f t="shared" ref="BQ7:BQ40" si="15">(COUNTIF(V7:AA7,"A"))</f>
        <v>0</v>
      </c>
      <c r="BR7" s="13" t="str">
        <f t="shared" ref="BR7:BR40" si="16">IF(BP7="","",IF(BP7="Abs","Abs",IF(BP7&lt;$BE$2,"Difficulté","RAS")))</f>
        <v/>
      </c>
      <c r="BS7" s="13" t="str">
        <f t="shared" ref="BS7:BS40" si="17">IF(COUNTA(AB7:AP7)=0,"",COUNTIF(AB7:AP7,"1"))</f>
        <v/>
      </c>
      <c r="BT7" s="128" t="str">
        <f t="shared" ref="BT7:BT40" si="18">IF(BS7="","",IF(BU7=15,"Abs",BS7/(15-BU7)))</f>
        <v/>
      </c>
      <c r="BU7" s="13">
        <f t="shared" ref="BU7:BU40" si="19">(COUNTIF(AB7:AP7,"A"))</f>
        <v>0</v>
      </c>
      <c r="BV7" s="13" t="str">
        <f t="shared" ref="BV7:BV40" si="20">IF(BT7="","",IF(BT7="Abs","Abs",IF(BT7&lt;$BE$2,"Difficulté","RAS")))</f>
        <v/>
      </c>
      <c r="BW7" s="13" t="str">
        <f t="shared" ref="BW7:BW40" si="21">IF(COUNTA(AQ7:BA7)=0,"",COUNTIF(AQ7:BA7,"1"))</f>
        <v/>
      </c>
      <c r="BX7" s="128" t="str">
        <f t="shared" ref="BX7:BX40" si="22">IF(BW7="","",IF(BY7=11,"Abs",BW7/(11-BY7)))</f>
        <v/>
      </c>
      <c r="BY7" s="13">
        <f t="shared" ref="BY7:BY40" si="23">(COUNTIF(AQ7:BA7,"A"))</f>
        <v>0</v>
      </c>
      <c r="BZ7" s="13" t="str">
        <f t="shared" ref="BZ7:BZ40" si="24">IF(BX7="","",IF(BX7="Abs","Abs",IF(BX7&lt;$BE$2,"Difficulté","RAS")))</f>
        <v/>
      </c>
      <c r="CA7" s="18" t="str">
        <f t="shared" ref="CA7:CA40" si="25">IF(BD7="","",BD7)</f>
        <v/>
      </c>
      <c r="CB7" s="19"/>
      <c r="CC7" s="19"/>
      <c r="CD7" s="116">
        <v>0</v>
      </c>
      <c r="CE7" s="96"/>
      <c r="CF7" s="96"/>
      <c r="CG7" s="96"/>
      <c r="CH7" s="96"/>
      <c r="CI7" s="96"/>
      <c r="CJ7" s="96"/>
      <c r="CK7" s="96"/>
      <c r="CL7" s="96"/>
      <c r="CM7" s="96"/>
      <c r="CN7" s="96"/>
      <c r="CO7" s="96"/>
      <c r="CP7" s="96"/>
      <c r="CQ7" s="96"/>
      <c r="CR7" s="96"/>
      <c r="CS7" s="96"/>
      <c r="CT7" s="96"/>
      <c r="CU7" s="96"/>
      <c r="CV7" s="96"/>
      <c r="CW7" s="96"/>
      <c r="CX7" s="96"/>
      <c r="CY7" s="96"/>
      <c r="CZ7" s="96"/>
    </row>
    <row r="8" spans="1:104" s="20" customFormat="1" ht="15.95" customHeight="1">
      <c r="A8" s="13">
        <v>3</v>
      </c>
      <c r="B8" s="256"/>
      <c r="C8" s="256"/>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3" t="str">
        <f t="shared" si="1"/>
        <v/>
      </c>
      <c r="BC8" s="13" t="str">
        <f t="shared" si="2"/>
        <v/>
      </c>
      <c r="BD8" s="15" t="str">
        <f t="shared" si="3"/>
        <v/>
      </c>
      <c r="BE8" s="16" t="str">
        <f t="shared" si="0"/>
        <v/>
      </c>
      <c r="BF8" s="17">
        <f t="shared" si="4"/>
        <v>0</v>
      </c>
      <c r="BG8" s="13" t="str">
        <f t="shared" si="5"/>
        <v/>
      </c>
      <c r="BH8" s="128" t="str">
        <f t="shared" si="6"/>
        <v/>
      </c>
      <c r="BI8" s="13">
        <f t="shared" si="7"/>
        <v>0</v>
      </c>
      <c r="BJ8" s="13" t="str">
        <f t="shared" si="8"/>
        <v/>
      </c>
      <c r="BK8" s="13" t="str">
        <f t="shared" si="9"/>
        <v/>
      </c>
      <c r="BL8" s="128" t="str">
        <f t="shared" si="10"/>
        <v/>
      </c>
      <c r="BM8" s="13">
        <f t="shared" si="11"/>
        <v>0</v>
      </c>
      <c r="BN8" s="13" t="str">
        <f t="shared" si="12"/>
        <v/>
      </c>
      <c r="BO8" s="13" t="str">
        <f t="shared" si="13"/>
        <v/>
      </c>
      <c r="BP8" s="128" t="str">
        <f t="shared" si="14"/>
        <v/>
      </c>
      <c r="BQ8" s="13">
        <f t="shared" si="15"/>
        <v>0</v>
      </c>
      <c r="BR8" s="13" t="str">
        <f t="shared" si="16"/>
        <v/>
      </c>
      <c r="BS8" s="13" t="str">
        <f t="shared" si="17"/>
        <v/>
      </c>
      <c r="BT8" s="128" t="str">
        <f t="shared" si="18"/>
        <v/>
      </c>
      <c r="BU8" s="13">
        <f t="shared" si="19"/>
        <v>0</v>
      </c>
      <c r="BV8" s="13" t="str">
        <f t="shared" si="20"/>
        <v/>
      </c>
      <c r="BW8" s="13" t="str">
        <f t="shared" si="21"/>
        <v/>
      </c>
      <c r="BX8" s="128" t="str">
        <f t="shared" si="22"/>
        <v/>
      </c>
      <c r="BY8" s="13">
        <f t="shared" si="23"/>
        <v>0</v>
      </c>
      <c r="BZ8" s="13" t="str">
        <f t="shared" si="24"/>
        <v/>
      </c>
      <c r="CA8" s="18" t="str">
        <f t="shared" si="25"/>
        <v/>
      </c>
      <c r="CB8" s="19"/>
      <c r="CC8" s="19"/>
      <c r="CD8" s="117" t="s">
        <v>114</v>
      </c>
      <c r="CE8" s="96"/>
      <c r="CF8" s="96"/>
      <c r="CG8" s="96"/>
      <c r="CH8" s="96"/>
      <c r="CI8" s="96"/>
      <c r="CJ8" s="96"/>
      <c r="CK8" s="96"/>
      <c r="CL8" s="96"/>
      <c r="CM8" s="96"/>
      <c r="CN8" s="96"/>
      <c r="CO8" s="96"/>
      <c r="CP8" s="96"/>
      <c r="CQ8" s="96"/>
      <c r="CR8" s="96"/>
      <c r="CS8" s="96"/>
      <c r="CT8" s="96"/>
      <c r="CU8" s="96"/>
      <c r="CV8" s="96"/>
      <c r="CW8" s="96"/>
      <c r="CX8" s="96"/>
      <c r="CY8" s="96"/>
      <c r="CZ8" s="96"/>
    </row>
    <row r="9" spans="1:104" s="20" customFormat="1" ht="15.95" customHeight="1">
      <c r="A9" s="13">
        <v>4</v>
      </c>
      <c r="B9" s="256"/>
      <c r="C9" s="256"/>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3" t="str">
        <f t="shared" si="1"/>
        <v/>
      </c>
      <c r="BC9" s="13" t="str">
        <f t="shared" si="2"/>
        <v/>
      </c>
      <c r="BD9" s="15" t="str">
        <f t="shared" si="3"/>
        <v/>
      </c>
      <c r="BE9" s="16" t="str">
        <f t="shared" si="0"/>
        <v/>
      </c>
      <c r="BF9" s="17">
        <f t="shared" si="4"/>
        <v>0</v>
      </c>
      <c r="BG9" s="13" t="str">
        <f t="shared" si="5"/>
        <v/>
      </c>
      <c r="BH9" s="128" t="str">
        <f t="shared" si="6"/>
        <v/>
      </c>
      <c r="BI9" s="13">
        <f t="shared" si="7"/>
        <v>0</v>
      </c>
      <c r="BJ9" s="13" t="str">
        <f t="shared" si="8"/>
        <v/>
      </c>
      <c r="BK9" s="13" t="str">
        <f t="shared" si="9"/>
        <v/>
      </c>
      <c r="BL9" s="128" t="str">
        <f t="shared" si="10"/>
        <v/>
      </c>
      <c r="BM9" s="13">
        <f t="shared" si="11"/>
        <v>0</v>
      </c>
      <c r="BN9" s="13" t="str">
        <f t="shared" si="12"/>
        <v/>
      </c>
      <c r="BO9" s="13" t="str">
        <f t="shared" si="13"/>
        <v/>
      </c>
      <c r="BP9" s="128" t="str">
        <f t="shared" si="14"/>
        <v/>
      </c>
      <c r="BQ9" s="13">
        <f t="shared" si="15"/>
        <v>0</v>
      </c>
      <c r="BR9" s="13" t="str">
        <f t="shared" si="16"/>
        <v/>
      </c>
      <c r="BS9" s="13" t="str">
        <f t="shared" si="17"/>
        <v/>
      </c>
      <c r="BT9" s="128" t="str">
        <f t="shared" si="18"/>
        <v/>
      </c>
      <c r="BU9" s="13">
        <f t="shared" si="19"/>
        <v>0</v>
      </c>
      <c r="BV9" s="13" t="str">
        <f t="shared" si="20"/>
        <v/>
      </c>
      <c r="BW9" s="13" t="str">
        <f t="shared" si="21"/>
        <v/>
      </c>
      <c r="BX9" s="128" t="str">
        <f t="shared" si="22"/>
        <v/>
      </c>
      <c r="BY9" s="13">
        <f t="shared" si="23"/>
        <v>0</v>
      </c>
      <c r="BZ9" s="13" t="str">
        <f t="shared" si="24"/>
        <v/>
      </c>
      <c r="CA9" s="18" t="str">
        <f t="shared" si="25"/>
        <v/>
      </c>
      <c r="CB9" s="19"/>
      <c r="CC9" s="19"/>
      <c r="CE9" s="96"/>
      <c r="CF9" s="96"/>
      <c r="CG9" s="96"/>
      <c r="CH9" s="96"/>
      <c r="CI9" s="96"/>
      <c r="CJ9" s="96"/>
      <c r="CK9" s="96"/>
      <c r="CL9" s="96"/>
      <c r="CM9" s="96"/>
      <c r="CN9" s="96"/>
      <c r="CO9" s="96"/>
      <c r="CP9" s="96"/>
      <c r="CQ9" s="96"/>
      <c r="CR9" s="96"/>
      <c r="CS9" s="96"/>
      <c r="CT9" s="96"/>
      <c r="CU9" s="96"/>
      <c r="CV9" s="96"/>
      <c r="CW9" s="96"/>
      <c r="CX9" s="96"/>
      <c r="CY9" s="96"/>
      <c r="CZ9" s="96"/>
    </row>
    <row r="10" spans="1:104" s="20" customFormat="1" ht="15.95" customHeight="1">
      <c r="A10" s="13">
        <v>5</v>
      </c>
      <c r="B10" s="256"/>
      <c r="C10" s="256"/>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3" t="str">
        <f t="shared" si="1"/>
        <v/>
      </c>
      <c r="BC10" s="13" t="str">
        <f t="shared" si="2"/>
        <v/>
      </c>
      <c r="BD10" s="15" t="str">
        <f t="shared" si="3"/>
        <v/>
      </c>
      <c r="BE10" s="16" t="str">
        <f t="shared" si="0"/>
        <v/>
      </c>
      <c r="BF10" s="17">
        <f t="shared" si="4"/>
        <v>0</v>
      </c>
      <c r="BG10" s="13" t="str">
        <f t="shared" si="5"/>
        <v/>
      </c>
      <c r="BH10" s="128" t="str">
        <f t="shared" si="6"/>
        <v/>
      </c>
      <c r="BI10" s="13">
        <f t="shared" si="7"/>
        <v>0</v>
      </c>
      <c r="BJ10" s="13" t="str">
        <f t="shared" si="8"/>
        <v/>
      </c>
      <c r="BK10" s="13" t="str">
        <f t="shared" si="9"/>
        <v/>
      </c>
      <c r="BL10" s="128" t="str">
        <f t="shared" si="10"/>
        <v/>
      </c>
      <c r="BM10" s="13">
        <f t="shared" si="11"/>
        <v>0</v>
      </c>
      <c r="BN10" s="13" t="str">
        <f t="shared" si="12"/>
        <v/>
      </c>
      <c r="BO10" s="13" t="str">
        <f t="shared" si="13"/>
        <v/>
      </c>
      <c r="BP10" s="128" t="str">
        <f t="shared" si="14"/>
        <v/>
      </c>
      <c r="BQ10" s="13">
        <f t="shared" si="15"/>
        <v>0</v>
      </c>
      <c r="BR10" s="13" t="str">
        <f t="shared" si="16"/>
        <v/>
      </c>
      <c r="BS10" s="13" t="str">
        <f t="shared" si="17"/>
        <v/>
      </c>
      <c r="BT10" s="128" t="str">
        <f t="shared" si="18"/>
        <v/>
      </c>
      <c r="BU10" s="13">
        <f t="shared" si="19"/>
        <v>0</v>
      </c>
      <c r="BV10" s="13" t="str">
        <f t="shared" si="20"/>
        <v/>
      </c>
      <c r="BW10" s="13" t="str">
        <f t="shared" si="21"/>
        <v/>
      </c>
      <c r="BX10" s="128" t="str">
        <f t="shared" si="22"/>
        <v/>
      </c>
      <c r="BY10" s="13">
        <f t="shared" si="23"/>
        <v>0</v>
      </c>
      <c r="BZ10" s="13" t="str">
        <f t="shared" si="24"/>
        <v/>
      </c>
      <c r="CA10" s="18" t="str">
        <f t="shared" si="25"/>
        <v/>
      </c>
      <c r="CB10" s="19"/>
      <c r="CC10" s="19"/>
      <c r="CE10" s="96"/>
      <c r="CF10" s="96"/>
      <c r="CG10" s="96"/>
      <c r="CH10" s="96"/>
      <c r="CI10" s="96"/>
      <c r="CJ10" s="96"/>
      <c r="CK10" s="96"/>
      <c r="CL10" s="96"/>
      <c r="CM10" s="96"/>
      <c r="CN10" s="96"/>
      <c r="CO10" s="96"/>
      <c r="CP10" s="96"/>
      <c r="CQ10" s="96"/>
      <c r="CR10" s="96"/>
      <c r="CS10" s="96"/>
      <c r="CT10" s="96"/>
      <c r="CU10" s="96"/>
      <c r="CV10" s="96"/>
      <c r="CW10" s="96"/>
      <c r="CX10" s="96"/>
      <c r="CY10" s="96"/>
      <c r="CZ10" s="96"/>
    </row>
    <row r="11" spans="1:104" s="20" customFormat="1" ht="15.95" customHeight="1">
      <c r="A11" s="13">
        <v>6</v>
      </c>
      <c r="B11" s="256"/>
      <c r="C11" s="256"/>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3" t="str">
        <f t="shared" si="1"/>
        <v/>
      </c>
      <c r="BC11" s="13" t="str">
        <f t="shared" si="2"/>
        <v/>
      </c>
      <c r="BD11" s="15" t="str">
        <f t="shared" si="3"/>
        <v/>
      </c>
      <c r="BE11" s="16" t="str">
        <f t="shared" si="0"/>
        <v/>
      </c>
      <c r="BF11" s="17">
        <f t="shared" si="4"/>
        <v>0</v>
      </c>
      <c r="BG11" s="13" t="str">
        <f t="shared" si="5"/>
        <v/>
      </c>
      <c r="BH11" s="128" t="str">
        <f t="shared" si="6"/>
        <v/>
      </c>
      <c r="BI11" s="13">
        <f t="shared" si="7"/>
        <v>0</v>
      </c>
      <c r="BJ11" s="13" t="str">
        <f t="shared" si="8"/>
        <v/>
      </c>
      <c r="BK11" s="13" t="str">
        <f t="shared" si="9"/>
        <v/>
      </c>
      <c r="BL11" s="128" t="str">
        <f t="shared" si="10"/>
        <v/>
      </c>
      <c r="BM11" s="13">
        <f t="shared" si="11"/>
        <v>0</v>
      </c>
      <c r="BN11" s="13" t="str">
        <f t="shared" si="12"/>
        <v/>
      </c>
      <c r="BO11" s="13" t="str">
        <f t="shared" si="13"/>
        <v/>
      </c>
      <c r="BP11" s="128" t="str">
        <f t="shared" si="14"/>
        <v/>
      </c>
      <c r="BQ11" s="13">
        <f t="shared" si="15"/>
        <v>0</v>
      </c>
      <c r="BR11" s="13" t="str">
        <f t="shared" si="16"/>
        <v/>
      </c>
      <c r="BS11" s="13" t="str">
        <f t="shared" si="17"/>
        <v/>
      </c>
      <c r="BT11" s="128" t="str">
        <f t="shared" si="18"/>
        <v/>
      </c>
      <c r="BU11" s="13">
        <f t="shared" si="19"/>
        <v>0</v>
      </c>
      <c r="BV11" s="13" t="str">
        <f t="shared" si="20"/>
        <v/>
      </c>
      <c r="BW11" s="13" t="str">
        <f t="shared" si="21"/>
        <v/>
      </c>
      <c r="BX11" s="128" t="str">
        <f t="shared" si="22"/>
        <v/>
      </c>
      <c r="BY11" s="13">
        <f t="shared" si="23"/>
        <v>0</v>
      </c>
      <c r="BZ11" s="13" t="str">
        <f t="shared" si="24"/>
        <v/>
      </c>
      <c r="CA11" s="18" t="str">
        <f t="shared" si="25"/>
        <v/>
      </c>
      <c r="CB11" s="19"/>
      <c r="CC11" s="19"/>
      <c r="CE11" s="96"/>
      <c r="CF11" s="96"/>
      <c r="CG11" s="96"/>
      <c r="CH11" s="96"/>
      <c r="CI11" s="96"/>
      <c r="CJ11" s="96"/>
      <c r="CK11" s="96"/>
      <c r="CL11" s="96"/>
      <c r="CM11" s="96"/>
      <c r="CN11" s="96"/>
      <c r="CO11" s="96"/>
      <c r="CP11" s="96"/>
      <c r="CQ11" s="96"/>
      <c r="CR11" s="96"/>
      <c r="CS11" s="96"/>
      <c r="CT11" s="96"/>
      <c r="CU11" s="96"/>
      <c r="CV11" s="96"/>
      <c r="CW11" s="96"/>
      <c r="CX11" s="96"/>
      <c r="CY11" s="96"/>
      <c r="CZ11" s="96"/>
    </row>
    <row r="12" spans="1:104" s="20" customFormat="1" ht="15.95" customHeight="1">
      <c r="A12" s="13">
        <v>7</v>
      </c>
      <c r="B12" s="256"/>
      <c r="C12" s="256"/>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3" t="str">
        <f t="shared" si="1"/>
        <v/>
      </c>
      <c r="BC12" s="13" t="str">
        <f t="shared" si="2"/>
        <v/>
      </c>
      <c r="BD12" s="15" t="str">
        <f t="shared" si="3"/>
        <v/>
      </c>
      <c r="BE12" s="16" t="str">
        <f t="shared" si="0"/>
        <v/>
      </c>
      <c r="BF12" s="17">
        <f t="shared" si="4"/>
        <v>0</v>
      </c>
      <c r="BG12" s="13" t="str">
        <f t="shared" si="5"/>
        <v/>
      </c>
      <c r="BH12" s="128" t="str">
        <f t="shared" si="6"/>
        <v/>
      </c>
      <c r="BI12" s="13">
        <f t="shared" si="7"/>
        <v>0</v>
      </c>
      <c r="BJ12" s="13" t="str">
        <f t="shared" si="8"/>
        <v/>
      </c>
      <c r="BK12" s="13" t="str">
        <f t="shared" si="9"/>
        <v/>
      </c>
      <c r="BL12" s="128" t="str">
        <f t="shared" si="10"/>
        <v/>
      </c>
      <c r="BM12" s="13">
        <f t="shared" si="11"/>
        <v>0</v>
      </c>
      <c r="BN12" s="13" t="str">
        <f t="shared" si="12"/>
        <v/>
      </c>
      <c r="BO12" s="13" t="str">
        <f t="shared" si="13"/>
        <v/>
      </c>
      <c r="BP12" s="128" t="str">
        <f t="shared" si="14"/>
        <v/>
      </c>
      <c r="BQ12" s="13">
        <f t="shared" si="15"/>
        <v>0</v>
      </c>
      <c r="BR12" s="13" t="str">
        <f t="shared" si="16"/>
        <v/>
      </c>
      <c r="BS12" s="13" t="str">
        <f t="shared" si="17"/>
        <v/>
      </c>
      <c r="BT12" s="128" t="str">
        <f t="shared" si="18"/>
        <v/>
      </c>
      <c r="BU12" s="13">
        <f t="shared" si="19"/>
        <v>0</v>
      </c>
      <c r="BV12" s="13" t="str">
        <f t="shared" si="20"/>
        <v/>
      </c>
      <c r="BW12" s="13" t="str">
        <f t="shared" si="21"/>
        <v/>
      </c>
      <c r="BX12" s="128" t="str">
        <f t="shared" si="22"/>
        <v/>
      </c>
      <c r="BY12" s="13">
        <f t="shared" si="23"/>
        <v>0</v>
      </c>
      <c r="BZ12" s="13" t="str">
        <f t="shared" si="24"/>
        <v/>
      </c>
      <c r="CA12" s="18" t="str">
        <f t="shared" si="25"/>
        <v/>
      </c>
      <c r="CB12" s="19"/>
      <c r="CC12" s="19"/>
      <c r="CE12" s="96"/>
      <c r="CF12" s="96"/>
      <c r="CG12" s="96"/>
      <c r="CH12" s="96"/>
      <c r="CI12" s="96"/>
      <c r="CJ12" s="96"/>
      <c r="CK12" s="96"/>
      <c r="CL12" s="96"/>
      <c r="CM12" s="96"/>
      <c r="CN12" s="96"/>
      <c r="CO12" s="96"/>
      <c r="CP12" s="96"/>
      <c r="CQ12" s="96"/>
      <c r="CR12" s="96"/>
      <c r="CS12" s="96"/>
      <c r="CT12" s="96"/>
      <c r="CU12" s="96"/>
      <c r="CV12" s="96"/>
      <c r="CW12" s="96"/>
      <c r="CX12" s="96"/>
      <c r="CY12" s="96"/>
      <c r="CZ12" s="96"/>
    </row>
    <row r="13" spans="1:104" s="20" customFormat="1" ht="15.95" customHeight="1">
      <c r="A13" s="13">
        <v>8</v>
      </c>
      <c r="B13" s="256"/>
      <c r="C13" s="256"/>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3" t="str">
        <f t="shared" si="1"/>
        <v/>
      </c>
      <c r="BC13" s="13" t="str">
        <f t="shared" si="2"/>
        <v/>
      </c>
      <c r="BD13" s="15" t="str">
        <f t="shared" si="3"/>
        <v/>
      </c>
      <c r="BE13" s="16" t="str">
        <f t="shared" si="0"/>
        <v/>
      </c>
      <c r="BF13" s="17">
        <f t="shared" si="4"/>
        <v>0</v>
      </c>
      <c r="BG13" s="13" t="str">
        <f t="shared" si="5"/>
        <v/>
      </c>
      <c r="BH13" s="128" t="str">
        <f t="shared" si="6"/>
        <v/>
      </c>
      <c r="BI13" s="13">
        <f t="shared" si="7"/>
        <v>0</v>
      </c>
      <c r="BJ13" s="13" t="str">
        <f t="shared" si="8"/>
        <v/>
      </c>
      <c r="BK13" s="13" t="str">
        <f t="shared" si="9"/>
        <v/>
      </c>
      <c r="BL13" s="128" t="str">
        <f t="shared" si="10"/>
        <v/>
      </c>
      <c r="BM13" s="13">
        <f t="shared" si="11"/>
        <v>0</v>
      </c>
      <c r="BN13" s="13" t="str">
        <f t="shared" si="12"/>
        <v/>
      </c>
      <c r="BO13" s="13" t="str">
        <f t="shared" si="13"/>
        <v/>
      </c>
      <c r="BP13" s="128" t="str">
        <f t="shared" si="14"/>
        <v/>
      </c>
      <c r="BQ13" s="13">
        <f t="shared" si="15"/>
        <v>0</v>
      </c>
      <c r="BR13" s="13" t="str">
        <f t="shared" si="16"/>
        <v/>
      </c>
      <c r="BS13" s="13" t="str">
        <f t="shared" si="17"/>
        <v/>
      </c>
      <c r="BT13" s="128" t="str">
        <f t="shared" si="18"/>
        <v/>
      </c>
      <c r="BU13" s="13">
        <f t="shared" si="19"/>
        <v>0</v>
      </c>
      <c r="BV13" s="13" t="str">
        <f t="shared" si="20"/>
        <v/>
      </c>
      <c r="BW13" s="13" t="str">
        <f t="shared" si="21"/>
        <v/>
      </c>
      <c r="BX13" s="128" t="str">
        <f t="shared" si="22"/>
        <v/>
      </c>
      <c r="BY13" s="13">
        <f t="shared" si="23"/>
        <v>0</v>
      </c>
      <c r="BZ13" s="13" t="str">
        <f t="shared" si="24"/>
        <v/>
      </c>
      <c r="CA13" s="18" t="str">
        <f t="shared" si="25"/>
        <v/>
      </c>
      <c r="CB13" s="19"/>
      <c r="CC13" s="19"/>
      <c r="CE13" s="96"/>
      <c r="CF13" s="96"/>
      <c r="CG13" s="96"/>
      <c r="CH13" s="96"/>
      <c r="CI13" s="96"/>
      <c r="CJ13" s="96"/>
      <c r="CK13" s="96"/>
      <c r="CL13" s="96"/>
      <c r="CM13" s="96"/>
      <c r="CN13" s="96"/>
      <c r="CO13" s="96"/>
      <c r="CP13" s="96"/>
      <c r="CQ13" s="96"/>
      <c r="CR13" s="96"/>
      <c r="CS13" s="96"/>
      <c r="CT13" s="96"/>
      <c r="CU13" s="96"/>
      <c r="CV13" s="96"/>
      <c r="CW13" s="96"/>
      <c r="CX13" s="96"/>
      <c r="CY13" s="96"/>
      <c r="CZ13" s="96"/>
    </row>
    <row r="14" spans="1:104" s="20" customFormat="1" ht="15.95" customHeight="1">
      <c r="A14" s="13">
        <v>9</v>
      </c>
      <c r="B14" s="256"/>
      <c r="C14" s="256"/>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3" t="str">
        <f t="shared" si="1"/>
        <v/>
      </c>
      <c r="BC14" s="13" t="str">
        <f t="shared" si="2"/>
        <v/>
      </c>
      <c r="BD14" s="15" t="str">
        <f t="shared" si="3"/>
        <v/>
      </c>
      <c r="BE14" s="16" t="str">
        <f t="shared" si="0"/>
        <v/>
      </c>
      <c r="BF14" s="17">
        <f t="shared" si="4"/>
        <v>0</v>
      </c>
      <c r="BG14" s="13" t="str">
        <f t="shared" si="5"/>
        <v/>
      </c>
      <c r="BH14" s="128" t="str">
        <f t="shared" si="6"/>
        <v/>
      </c>
      <c r="BI14" s="13">
        <f t="shared" si="7"/>
        <v>0</v>
      </c>
      <c r="BJ14" s="13" t="str">
        <f t="shared" si="8"/>
        <v/>
      </c>
      <c r="BK14" s="13" t="str">
        <f t="shared" si="9"/>
        <v/>
      </c>
      <c r="BL14" s="128" t="str">
        <f t="shared" si="10"/>
        <v/>
      </c>
      <c r="BM14" s="13">
        <f t="shared" si="11"/>
        <v>0</v>
      </c>
      <c r="BN14" s="13" t="str">
        <f t="shared" si="12"/>
        <v/>
      </c>
      <c r="BO14" s="13" t="str">
        <f t="shared" si="13"/>
        <v/>
      </c>
      <c r="BP14" s="128" t="str">
        <f t="shared" si="14"/>
        <v/>
      </c>
      <c r="BQ14" s="13">
        <f t="shared" si="15"/>
        <v>0</v>
      </c>
      <c r="BR14" s="13" t="str">
        <f t="shared" si="16"/>
        <v/>
      </c>
      <c r="BS14" s="13" t="str">
        <f t="shared" si="17"/>
        <v/>
      </c>
      <c r="BT14" s="128" t="str">
        <f t="shared" si="18"/>
        <v/>
      </c>
      <c r="BU14" s="13">
        <f t="shared" si="19"/>
        <v>0</v>
      </c>
      <c r="BV14" s="13" t="str">
        <f t="shared" si="20"/>
        <v/>
      </c>
      <c r="BW14" s="13" t="str">
        <f t="shared" si="21"/>
        <v/>
      </c>
      <c r="BX14" s="128" t="str">
        <f t="shared" si="22"/>
        <v/>
      </c>
      <c r="BY14" s="13">
        <f t="shared" si="23"/>
        <v>0</v>
      </c>
      <c r="BZ14" s="13" t="str">
        <f t="shared" si="24"/>
        <v/>
      </c>
      <c r="CA14" s="18" t="str">
        <f t="shared" si="25"/>
        <v/>
      </c>
      <c r="CB14" s="19"/>
      <c r="CC14" s="19"/>
      <c r="CE14" s="96"/>
      <c r="CF14" s="96"/>
      <c r="CG14" s="96"/>
      <c r="CH14" s="96"/>
      <c r="CI14" s="96"/>
      <c r="CJ14" s="96"/>
      <c r="CK14" s="96"/>
      <c r="CL14" s="96"/>
      <c r="CM14" s="96"/>
      <c r="CN14" s="96"/>
      <c r="CO14" s="96"/>
      <c r="CP14" s="96"/>
      <c r="CQ14" s="96"/>
      <c r="CR14" s="96"/>
      <c r="CS14" s="96"/>
      <c r="CT14" s="96"/>
      <c r="CU14" s="96"/>
      <c r="CV14" s="96"/>
      <c r="CW14" s="96"/>
      <c r="CX14" s="96"/>
      <c r="CY14" s="96"/>
      <c r="CZ14" s="96"/>
    </row>
    <row r="15" spans="1:104" s="20" customFormat="1" ht="15.95" customHeight="1">
      <c r="A15" s="13">
        <v>10</v>
      </c>
      <c r="B15" s="256"/>
      <c r="C15" s="256"/>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3" t="str">
        <f t="shared" si="1"/>
        <v/>
      </c>
      <c r="BC15" s="13" t="str">
        <f t="shared" si="2"/>
        <v/>
      </c>
      <c r="BD15" s="15" t="str">
        <f t="shared" si="3"/>
        <v/>
      </c>
      <c r="BE15" s="16" t="str">
        <f t="shared" si="0"/>
        <v/>
      </c>
      <c r="BF15" s="17">
        <f t="shared" si="4"/>
        <v>0</v>
      </c>
      <c r="BG15" s="13" t="str">
        <f t="shared" si="5"/>
        <v/>
      </c>
      <c r="BH15" s="128" t="str">
        <f t="shared" si="6"/>
        <v/>
      </c>
      <c r="BI15" s="13">
        <f t="shared" si="7"/>
        <v>0</v>
      </c>
      <c r="BJ15" s="13" t="str">
        <f t="shared" si="8"/>
        <v/>
      </c>
      <c r="BK15" s="13" t="str">
        <f t="shared" si="9"/>
        <v/>
      </c>
      <c r="BL15" s="128" t="str">
        <f t="shared" si="10"/>
        <v/>
      </c>
      <c r="BM15" s="13">
        <f t="shared" si="11"/>
        <v>0</v>
      </c>
      <c r="BN15" s="13" t="str">
        <f t="shared" si="12"/>
        <v/>
      </c>
      <c r="BO15" s="13" t="str">
        <f t="shared" si="13"/>
        <v/>
      </c>
      <c r="BP15" s="128" t="str">
        <f t="shared" si="14"/>
        <v/>
      </c>
      <c r="BQ15" s="13">
        <f t="shared" si="15"/>
        <v>0</v>
      </c>
      <c r="BR15" s="13" t="str">
        <f t="shared" si="16"/>
        <v/>
      </c>
      <c r="BS15" s="13" t="str">
        <f t="shared" si="17"/>
        <v/>
      </c>
      <c r="BT15" s="128" t="str">
        <f t="shared" si="18"/>
        <v/>
      </c>
      <c r="BU15" s="13">
        <f t="shared" si="19"/>
        <v>0</v>
      </c>
      <c r="BV15" s="13" t="str">
        <f t="shared" si="20"/>
        <v/>
      </c>
      <c r="BW15" s="13" t="str">
        <f t="shared" si="21"/>
        <v/>
      </c>
      <c r="BX15" s="128" t="str">
        <f t="shared" si="22"/>
        <v/>
      </c>
      <c r="BY15" s="13">
        <f t="shared" si="23"/>
        <v>0</v>
      </c>
      <c r="BZ15" s="13" t="str">
        <f t="shared" si="24"/>
        <v/>
      </c>
      <c r="CA15" s="18" t="str">
        <f t="shared" si="25"/>
        <v/>
      </c>
      <c r="CB15" s="19"/>
      <c r="CC15" s="19"/>
      <c r="CE15" s="96"/>
      <c r="CF15" s="96"/>
      <c r="CG15" s="96"/>
      <c r="CH15" s="96"/>
      <c r="CI15" s="96"/>
      <c r="CJ15" s="96"/>
      <c r="CK15" s="96"/>
      <c r="CL15" s="96"/>
      <c r="CM15" s="96"/>
      <c r="CN15" s="96"/>
      <c r="CO15" s="96"/>
      <c r="CP15" s="96"/>
      <c r="CQ15" s="96"/>
      <c r="CR15" s="96"/>
      <c r="CS15" s="96"/>
      <c r="CT15" s="96"/>
      <c r="CU15" s="96"/>
      <c r="CV15" s="96"/>
      <c r="CW15" s="96"/>
      <c r="CX15" s="96"/>
      <c r="CY15" s="96"/>
      <c r="CZ15" s="96"/>
    </row>
    <row r="16" spans="1:104" s="20" customFormat="1" ht="15.95" customHeight="1">
      <c r="A16" s="13">
        <v>11</v>
      </c>
      <c r="B16" s="256"/>
      <c r="C16" s="256"/>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3" t="str">
        <f t="shared" si="1"/>
        <v/>
      </c>
      <c r="BC16" s="13" t="str">
        <f t="shared" si="2"/>
        <v/>
      </c>
      <c r="BD16" s="15" t="str">
        <f t="shared" si="3"/>
        <v/>
      </c>
      <c r="BE16" s="16" t="str">
        <f t="shared" si="0"/>
        <v/>
      </c>
      <c r="BF16" s="17">
        <f t="shared" si="4"/>
        <v>0</v>
      </c>
      <c r="BG16" s="13" t="str">
        <f t="shared" si="5"/>
        <v/>
      </c>
      <c r="BH16" s="128" t="str">
        <f t="shared" si="6"/>
        <v/>
      </c>
      <c r="BI16" s="13">
        <f t="shared" si="7"/>
        <v>0</v>
      </c>
      <c r="BJ16" s="13" t="str">
        <f t="shared" si="8"/>
        <v/>
      </c>
      <c r="BK16" s="13" t="str">
        <f t="shared" si="9"/>
        <v/>
      </c>
      <c r="BL16" s="128" t="str">
        <f t="shared" si="10"/>
        <v/>
      </c>
      <c r="BM16" s="13">
        <f t="shared" si="11"/>
        <v>0</v>
      </c>
      <c r="BN16" s="13" t="str">
        <f t="shared" si="12"/>
        <v/>
      </c>
      <c r="BO16" s="13" t="str">
        <f t="shared" si="13"/>
        <v/>
      </c>
      <c r="BP16" s="128" t="str">
        <f t="shared" si="14"/>
        <v/>
      </c>
      <c r="BQ16" s="13">
        <f t="shared" si="15"/>
        <v>0</v>
      </c>
      <c r="BR16" s="13" t="str">
        <f t="shared" si="16"/>
        <v/>
      </c>
      <c r="BS16" s="13" t="str">
        <f t="shared" si="17"/>
        <v/>
      </c>
      <c r="BT16" s="128" t="str">
        <f t="shared" si="18"/>
        <v/>
      </c>
      <c r="BU16" s="13">
        <f t="shared" si="19"/>
        <v>0</v>
      </c>
      <c r="BV16" s="13" t="str">
        <f t="shared" si="20"/>
        <v/>
      </c>
      <c r="BW16" s="13" t="str">
        <f t="shared" si="21"/>
        <v/>
      </c>
      <c r="BX16" s="128" t="str">
        <f t="shared" si="22"/>
        <v/>
      </c>
      <c r="BY16" s="13">
        <f t="shared" si="23"/>
        <v>0</v>
      </c>
      <c r="BZ16" s="13" t="str">
        <f t="shared" si="24"/>
        <v/>
      </c>
      <c r="CA16" s="18" t="str">
        <f t="shared" si="25"/>
        <v/>
      </c>
      <c r="CB16" s="19"/>
      <c r="CC16" s="19"/>
      <c r="CE16" s="96"/>
      <c r="CF16" s="96"/>
      <c r="CG16" s="96"/>
      <c r="CH16" s="96"/>
      <c r="CI16" s="96"/>
      <c r="CJ16" s="96"/>
      <c r="CK16" s="96"/>
      <c r="CL16" s="96"/>
      <c r="CM16" s="96"/>
      <c r="CN16" s="96"/>
      <c r="CO16" s="96"/>
      <c r="CP16" s="96"/>
      <c r="CQ16" s="96"/>
      <c r="CR16" s="96"/>
      <c r="CS16" s="96"/>
      <c r="CT16" s="96"/>
      <c r="CU16" s="96"/>
      <c r="CV16" s="96"/>
      <c r="CW16" s="96"/>
      <c r="CX16" s="96"/>
      <c r="CY16" s="96"/>
      <c r="CZ16" s="96"/>
    </row>
    <row r="17" spans="1:104" s="20" customFormat="1" ht="15.95" customHeight="1">
      <c r="A17" s="13">
        <v>12</v>
      </c>
      <c r="B17" s="256"/>
      <c r="C17" s="25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3" t="str">
        <f t="shared" si="1"/>
        <v/>
      </c>
      <c r="BC17" s="13" t="str">
        <f t="shared" si="2"/>
        <v/>
      </c>
      <c r="BD17" s="15" t="str">
        <f t="shared" si="3"/>
        <v/>
      </c>
      <c r="BE17" s="16" t="str">
        <f t="shared" si="0"/>
        <v/>
      </c>
      <c r="BF17" s="17">
        <f t="shared" si="4"/>
        <v>0</v>
      </c>
      <c r="BG17" s="13" t="str">
        <f t="shared" si="5"/>
        <v/>
      </c>
      <c r="BH17" s="128" t="str">
        <f t="shared" si="6"/>
        <v/>
      </c>
      <c r="BI17" s="13">
        <f t="shared" si="7"/>
        <v>0</v>
      </c>
      <c r="BJ17" s="13" t="str">
        <f t="shared" si="8"/>
        <v/>
      </c>
      <c r="BK17" s="13" t="str">
        <f t="shared" si="9"/>
        <v/>
      </c>
      <c r="BL17" s="128" t="str">
        <f t="shared" si="10"/>
        <v/>
      </c>
      <c r="BM17" s="13">
        <f t="shared" si="11"/>
        <v>0</v>
      </c>
      <c r="BN17" s="13" t="str">
        <f t="shared" si="12"/>
        <v/>
      </c>
      <c r="BO17" s="13" t="str">
        <f t="shared" si="13"/>
        <v/>
      </c>
      <c r="BP17" s="128" t="str">
        <f t="shared" si="14"/>
        <v/>
      </c>
      <c r="BQ17" s="13">
        <f t="shared" si="15"/>
        <v>0</v>
      </c>
      <c r="BR17" s="13" t="str">
        <f t="shared" si="16"/>
        <v/>
      </c>
      <c r="BS17" s="13" t="str">
        <f t="shared" si="17"/>
        <v/>
      </c>
      <c r="BT17" s="128" t="str">
        <f t="shared" si="18"/>
        <v/>
      </c>
      <c r="BU17" s="13">
        <f t="shared" si="19"/>
        <v>0</v>
      </c>
      <c r="BV17" s="13" t="str">
        <f t="shared" si="20"/>
        <v/>
      </c>
      <c r="BW17" s="13" t="str">
        <f t="shared" si="21"/>
        <v/>
      </c>
      <c r="BX17" s="128" t="str">
        <f t="shared" si="22"/>
        <v/>
      </c>
      <c r="BY17" s="13">
        <f t="shared" si="23"/>
        <v>0</v>
      </c>
      <c r="BZ17" s="13" t="str">
        <f t="shared" si="24"/>
        <v/>
      </c>
      <c r="CA17" s="18" t="str">
        <f t="shared" si="25"/>
        <v/>
      </c>
      <c r="CB17" s="19"/>
      <c r="CC17" s="19"/>
      <c r="CE17" s="96"/>
      <c r="CF17" s="96"/>
      <c r="CG17" s="96"/>
      <c r="CH17" s="96"/>
      <c r="CI17" s="96"/>
      <c r="CJ17" s="96"/>
      <c r="CK17" s="96"/>
      <c r="CL17" s="96"/>
      <c r="CM17" s="96"/>
      <c r="CN17" s="96"/>
      <c r="CO17" s="96"/>
      <c r="CP17" s="96"/>
      <c r="CQ17" s="96"/>
      <c r="CR17" s="96"/>
      <c r="CS17" s="96"/>
      <c r="CT17" s="96"/>
      <c r="CU17" s="96"/>
      <c r="CV17" s="96"/>
      <c r="CW17" s="96"/>
      <c r="CX17" s="96"/>
      <c r="CY17" s="96"/>
      <c r="CZ17" s="96"/>
    </row>
    <row r="18" spans="1:104" s="20" customFormat="1" ht="15.95" customHeight="1">
      <c r="A18" s="13">
        <v>13</v>
      </c>
      <c r="B18" s="256"/>
      <c r="C18" s="256"/>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3" t="str">
        <f t="shared" si="1"/>
        <v/>
      </c>
      <c r="BC18" s="13" t="str">
        <f t="shared" si="2"/>
        <v/>
      </c>
      <c r="BD18" s="15" t="str">
        <f t="shared" si="3"/>
        <v/>
      </c>
      <c r="BE18" s="16" t="str">
        <f t="shared" si="0"/>
        <v/>
      </c>
      <c r="BF18" s="17">
        <f t="shared" si="4"/>
        <v>0</v>
      </c>
      <c r="BG18" s="13" t="str">
        <f t="shared" si="5"/>
        <v/>
      </c>
      <c r="BH18" s="128" t="str">
        <f t="shared" si="6"/>
        <v/>
      </c>
      <c r="BI18" s="13">
        <f t="shared" si="7"/>
        <v>0</v>
      </c>
      <c r="BJ18" s="13" t="str">
        <f t="shared" si="8"/>
        <v/>
      </c>
      <c r="BK18" s="13" t="str">
        <f t="shared" si="9"/>
        <v/>
      </c>
      <c r="BL18" s="128" t="str">
        <f t="shared" si="10"/>
        <v/>
      </c>
      <c r="BM18" s="13">
        <f t="shared" si="11"/>
        <v>0</v>
      </c>
      <c r="BN18" s="13" t="str">
        <f t="shared" si="12"/>
        <v/>
      </c>
      <c r="BO18" s="13" t="str">
        <f t="shared" si="13"/>
        <v/>
      </c>
      <c r="BP18" s="128" t="str">
        <f t="shared" si="14"/>
        <v/>
      </c>
      <c r="BQ18" s="13">
        <f t="shared" si="15"/>
        <v>0</v>
      </c>
      <c r="BR18" s="13" t="str">
        <f t="shared" si="16"/>
        <v/>
      </c>
      <c r="BS18" s="13" t="str">
        <f t="shared" si="17"/>
        <v/>
      </c>
      <c r="BT18" s="128" t="str">
        <f t="shared" si="18"/>
        <v/>
      </c>
      <c r="BU18" s="13">
        <f t="shared" si="19"/>
        <v>0</v>
      </c>
      <c r="BV18" s="13" t="str">
        <f t="shared" si="20"/>
        <v/>
      </c>
      <c r="BW18" s="13" t="str">
        <f t="shared" si="21"/>
        <v/>
      </c>
      <c r="BX18" s="128" t="str">
        <f t="shared" si="22"/>
        <v/>
      </c>
      <c r="BY18" s="13">
        <f t="shared" si="23"/>
        <v>0</v>
      </c>
      <c r="BZ18" s="13" t="str">
        <f t="shared" si="24"/>
        <v/>
      </c>
      <c r="CA18" s="18" t="str">
        <f t="shared" si="25"/>
        <v/>
      </c>
      <c r="CB18" s="19"/>
      <c r="CC18" s="19"/>
      <c r="CE18" s="96"/>
      <c r="CF18" s="96"/>
      <c r="CG18" s="96"/>
      <c r="CH18" s="96"/>
      <c r="CI18" s="96"/>
      <c r="CJ18" s="96"/>
      <c r="CK18" s="96"/>
      <c r="CL18" s="96"/>
      <c r="CM18" s="96"/>
      <c r="CN18" s="96"/>
      <c r="CO18" s="96"/>
      <c r="CP18" s="96"/>
      <c r="CQ18" s="96"/>
      <c r="CR18" s="96"/>
      <c r="CS18" s="96"/>
      <c r="CT18" s="96"/>
      <c r="CU18" s="96"/>
      <c r="CV18" s="96"/>
      <c r="CW18" s="96"/>
      <c r="CX18" s="96"/>
      <c r="CY18" s="96"/>
      <c r="CZ18" s="96"/>
    </row>
    <row r="19" spans="1:104" s="20" customFormat="1" ht="15.95" customHeight="1">
      <c r="A19" s="13">
        <v>14</v>
      </c>
      <c r="B19" s="256"/>
      <c r="C19" s="256"/>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3" t="str">
        <f t="shared" si="1"/>
        <v/>
      </c>
      <c r="BC19" s="13" t="str">
        <f t="shared" si="2"/>
        <v/>
      </c>
      <c r="BD19" s="15" t="str">
        <f t="shared" si="3"/>
        <v/>
      </c>
      <c r="BE19" s="16" t="str">
        <f t="shared" si="0"/>
        <v/>
      </c>
      <c r="BF19" s="17">
        <f t="shared" si="4"/>
        <v>0</v>
      </c>
      <c r="BG19" s="13" t="str">
        <f t="shared" si="5"/>
        <v/>
      </c>
      <c r="BH19" s="128" t="str">
        <f t="shared" si="6"/>
        <v/>
      </c>
      <c r="BI19" s="13">
        <f t="shared" si="7"/>
        <v>0</v>
      </c>
      <c r="BJ19" s="13" t="str">
        <f t="shared" si="8"/>
        <v/>
      </c>
      <c r="BK19" s="13" t="str">
        <f t="shared" si="9"/>
        <v/>
      </c>
      <c r="BL19" s="128" t="str">
        <f t="shared" si="10"/>
        <v/>
      </c>
      <c r="BM19" s="13">
        <f t="shared" si="11"/>
        <v>0</v>
      </c>
      <c r="BN19" s="13" t="str">
        <f t="shared" si="12"/>
        <v/>
      </c>
      <c r="BO19" s="13" t="str">
        <f t="shared" si="13"/>
        <v/>
      </c>
      <c r="BP19" s="128" t="str">
        <f t="shared" si="14"/>
        <v/>
      </c>
      <c r="BQ19" s="13">
        <f t="shared" si="15"/>
        <v>0</v>
      </c>
      <c r="BR19" s="13" t="str">
        <f t="shared" si="16"/>
        <v/>
      </c>
      <c r="BS19" s="13" t="str">
        <f t="shared" si="17"/>
        <v/>
      </c>
      <c r="BT19" s="128" t="str">
        <f t="shared" si="18"/>
        <v/>
      </c>
      <c r="BU19" s="13">
        <f t="shared" si="19"/>
        <v>0</v>
      </c>
      <c r="BV19" s="13" t="str">
        <f t="shared" si="20"/>
        <v/>
      </c>
      <c r="BW19" s="13" t="str">
        <f t="shared" si="21"/>
        <v/>
      </c>
      <c r="BX19" s="128" t="str">
        <f t="shared" si="22"/>
        <v/>
      </c>
      <c r="BY19" s="13">
        <f t="shared" si="23"/>
        <v>0</v>
      </c>
      <c r="BZ19" s="13" t="str">
        <f t="shared" si="24"/>
        <v/>
      </c>
      <c r="CA19" s="18" t="str">
        <f t="shared" si="25"/>
        <v/>
      </c>
      <c r="CB19" s="19"/>
      <c r="CC19" s="19"/>
      <c r="CE19" s="96"/>
      <c r="CF19" s="96"/>
      <c r="CG19" s="96"/>
      <c r="CH19" s="96"/>
      <c r="CI19" s="96"/>
      <c r="CJ19" s="96"/>
      <c r="CK19" s="96"/>
      <c r="CL19" s="96"/>
      <c r="CM19" s="96"/>
      <c r="CN19" s="96"/>
      <c r="CO19" s="96"/>
      <c r="CP19" s="96"/>
      <c r="CQ19" s="96"/>
      <c r="CR19" s="96"/>
      <c r="CS19" s="96"/>
      <c r="CT19" s="96"/>
      <c r="CU19" s="96"/>
      <c r="CV19" s="96"/>
      <c r="CW19" s="96"/>
      <c r="CX19" s="96"/>
      <c r="CY19" s="96"/>
      <c r="CZ19" s="96"/>
    </row>
    <row r="20" spans="1:104" s="20" customFormat="1" ht="15.95" customHeight="1">
      <c r="A20" s="13">
        <v>15</v>
      </c>
      <c r="B20" s="256"/>
      <c r="C20" s="256"/>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3" t="str">
        <f t="shared" si="1"/>
        <v/>
      </c>
      <c r="BC20" s="13" t="str">
        <f t="shared" si="2"/>
        <v/>
      </c>
      <c r="BD20" s="15" t="str">
        <f t="shared" si="3"/>
        <v/>
      </c>
      <c r="BE20" s="16" t="str">
        <f t="shared" si="0"/>
        <v/>
      </c>
      <c r="BF20" s="17">
        <f t="shared" si="4"/>
        <v>0</v>
      </c>
      <c r="BG20" s="13" t="str">
        <f t="shared" si="5"/>
        <v/>
      </c>
      <c r="BH20" s="128" t="str">
        <f t="shared" si="6"/>
        <v/>
      </c>
      <c r="BI20" s="13">
        <f t="shared" si="7"/>
        <v>0</v>
      </c>
      <c r="BJ20" s="13" t="str">
        <f t="shared" si="8"/>
        <v/>
      </c>
      <c r="BK20" s="13" t="str">
        <f t="shared" si="9"/>
        <v/>
      </c>
      <c r="BL20" s="128" t="str">
        <f t="shared" si="10"/>
        <v/>
      </c>
      <c r="BM20" s="13">
        <f t="shared" si="11"/>
        <v>0</v>
      </c>
      <c r="BN20" s="13" t="str">
        <f t="shared" si="12"/>
        <v/>
      </c>
      <c r="BO20" s="13" t="str">
        <f t="shared" si="13"/>
        <v/>
      </c>
      <c r="BP20" s="128" t="str">
        <f t="shared" si="14"/>
        <v/>
      </c>
      <c r="BQ20" s="13">
        <f t="shared" si="15"/>
        <v>0</v>
      </c>
      <c r="BR20" s="13" t="str">
        <f t="shared" si="16"/>
        <v/>
      </c>
      <c r="BS20" s="13" t="str">
        <f t="shared" si="17"/>
        <v/>
      </c>
      <c r="BT20" s="128" t="str">
        <f t="shared" si="18"/>
        <v/>
      </c>
      <c r="BU20" s="13">
        <f t="shared" si="19"/>
        <v>0</v>
      </c>
      <c r="BV20" s="13" t="str">
        <f t="shared" si="20"/>
        <v/>
      </c>
      <c r="BW20" s="13" t="str">
        <f t="shared" si="21"/>
        <v/>
      </c>
      <c r="BX20" s="128" t="str">
        <f t="shared" si="22"/>
        <v/>
      </c>
      <c r="BY20" s="13">
        <f t="shared" si="23"/>
        <v>0</v>
      </c>
      <c r="BZ20" s="13" t="str">
        <f t="shared" si="24"/>
        <v/>
      </c>
      <c r="CA20" s="18" t="str">
        <f t="shared" si="25"/>
        <v/>
      </c>
      <c r="CB20" s="19"/>
      <c r="CC20" s="19"/>
      <c r="CE20" s="96"/>
      <c r="CF20" s="96"/>
      <c r="CG20" s="96"/>
      <c r="CH20" s="96"/>
      <c r="CI20" s="96"/>
      <c r="CJ20" s="96"/>
      <c r="CK20" s="96"/>
      <c r="CL20" s="96"/>
      <c r="CM20" s="96"/>
      <c r="CN20" s="96"/>
      <c r="CO20" s="96"/>
      <c r="CP20" s="96"/>
      <c r="CQ20" s="96"/>
      <c r="CR20" s="96"/>
      <c r="CS20" s="96"/>
      <c r="CT20" s="96"/>
      <c r="CU20" s="96"/>
      <c r="CV20" s="96"/>
      <c r="CW20" s="96"/>
      <c r="CX20" s="96"/>
      <c r="CY20" s="96"/>
      <c r="CZ20" s="96"/>
    </row>
    <row r="21" spans="1:104" s="20" customFormat="1" ht="15.95" customHeight="1">
      <c r="A21" s="13">
        <v>16</v>
      </c>
      <c r="B21" s="256"/>
      <c r="C21" s="256"/>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3" t="str">
        <f t="shared" si="1"/>
        <v/>
      </c>
      <c r="BC21" s="13" t="str">
        <f t="shared" si="2"/>
        <v/>
      </c>
      <c r="BD21" s="15" t="str">
        <f t="shared" si="3"/>
        <v/>
      </c>
      <c r="BE21" s="16" t="str">
        <f t="shared" si="0"/>
        <v/>
      </c>
      <c r="BF21" s="17">
        <f t="shared" si="4"/>
        <v>0</v>
      </c>
      <c r="BG21" s="13" t="str">
        <f t="shared" si="5"/>
        <v/>
      </c>
      <c r="BH21" s="128" t="str">
        <f t="shared" si="6"/>
        <v/>
      </c>
      <c r="BI21" s="13">
        <f t="shared" si="7"/>
        <v>0</v>
      </c>
      <c r="BJ21" s="13" t="str">
        <f t="shared" si="8"/>
        <v/>
      </c>
      <c r="BK21" s="13" t="str">
        <f t="shared" si="9"/>
        <v/>
      </c>
      <c r="BL21" s="128" t="str">
        <f t="shared" si="10"/>
        <v/>
      </c>
      <c r="BM21" s="13">
        <f t="shared" si="11"/>
        <v>0</v>
      </c>
      <c r="BN21" s="13" t="str">
        <f t="shared" si="12"/>
        <v/>
      </c>
      <c r="BO21" s="13" t="str">
        <f t="shared" si="13"/>
        <v/>
      </c>
      <c r="BP21" s="128" t="str">
        <f t="shared" si="14"/>
        <v/>
      </c>
      <c r="BQ21" s="13">
        <f t="shared" si="15"/>
        <v>0</v>
      </c>
      <c r="BR21" s="13" t="str">
        <f t="shared" si="16"/>
        <v/>
      </c>
      <c r="BS21" s="13" t="str">
        <f t="shared" si="17"/>
        <v/>
      </c>
      <c r="BT21" s="128" t="str">
        <f t="shared" si="18"/>
        <v/>
      </c>
      <c r="BU21" s="13">
        <f t="shared" si="19"/>
        <v>0</v>
      </c>
      <c r="BV21" s="13" t="str">
        <f t="shared" si="20"/>
        <v/>
      </c>
      <c r="BW21" s="13" t="str">
        <f t="shared" si="21"/>
        <v/>
      </c>
      <c r="BX21" s="128" t="str">
        <f t="shared" si="22"/>
        <v/>
      </c>
      <c r="BY21" s="13">
        <f t="shared" si="23"/>
        <v>0</v>
      </c>
      <c r="BZ21" s="13" t="str">
        <f t="shared" si="24"/>
        <v/>
      </c>
      <c r="CA21" s="18" t="str">
        <f t="shared" si="25"/>
        <v/>
      </c>
      <c r="CB21" s="19"/>
      <c r="CC21" s="19"/>
      <c r="CE21" s="96"/>
      <c r="CF21" s="96"/>
      <c r="CG21" s="96"/>
      <c r="CH21" s="96"/>
      <c r="CI21" s="96"/>
      <c r="CJ21" s="96"/>
      <c r="CK21" s="96"/>
      <c r="CL21" s="96"/>
      <c r="CM21" s="96"/>
      <c r="CN21" s="96"/>
      <c r="CO21" s="96"/>
      <c r="CP21" s="96"/>
      <c r="CQ21" s="96"/>
      <c r="CR21" s="96"/>
      <c r="CS21" s="96"/>
      <c r="CT21" s="96"/>
      <c r="CU21" s="96"/>
      <c r="CV21" s="96"/>
      <c r="CW21" s="96"/>
      <c r="CX21" s="96"/>
      <c r="CY21" s="96"/>
      <c r="CZ21" s="96"/>
    </row>
    <row r="22" spans="1:104" s="20" customFormat="1" ht="15.95" customHeight="1">
      <c r="A22" s="13">
        <v>17</v>
      </c>
      <c r="B22" s="256"/>
      <c r="C22" s="256"/>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3" t="str">
        <f t="shared" si="1"/>
        <v/>
      </c>
      <c r="BC22" s="13" t="str">
        <f t="shared" si="2"/>
        <v/>
      </c>
      <c r="BD22" s="15" t="str">
        <f t="shared" si="3"/>
        <v/>
      </c>
      <c r="BE22" s="16" t="str">
        <f t="shared" si="0"/>
        <v/>
      </c>
      <c r="BF22" s="17">
        <f t="shared" si="4"/>
        <v>0</v>
      </c>
      <c r="BG22" s="13" t="str">
        <f t="shared" si="5"/>
        <v/>
      </c>
      <c r="BH22" s="128" t="str">
        <f t="shared" si="6"/>
        <v/>
      </c>
      <c r="BI22" s="13">
        <f t="shared" si="7"/>
        <v>0</v>
      </c>
      <c r="BJ22" s="13" t="str">
        <f t="shared" si="8"/>
        <v/>
      </c>
      <c r="BK22" s="13" t="str">
        <f t="shared" si="9"/>
        <v/>
      </c>
      <c r="BL22" s="128" t="str">
        <f t="shared" si="10"/>
        <v/>
      </c>
      <c r="BM22" s="13">
        <f t="shared" si="11"/>
        <v>0</v>
      </c>
      <c r="BN22" s="13" t="str">
        <f t="shared" si="12"/>
        <v/>
      </c>
      <c r="BO22" s="13" t="str">
        <f t="shared" si="13"/>
        <v/>
      </c>
      <c r="BP22" s="128" t="str">
        <f t="shared" si="14"/>
        <v/>
      </c>
      <c r="BQ22" s="13">
        <f t="shared" si="15"/>
        <v>0</v>
      </c>
      <c r="BR22" s="13" t="str">
        <f t="shared" si="16"/>
        <v/>
      </c>
      <c r="BS22" s="13" t="str">
        <f t="shared" si="17"/>
        <v/>
      </c>
      <c r="BT22" s="128" t="str">
        <f t="shared" si="18"/>
        <v/>
      </c>
      <c r="BU22" s="13">
        <f t="shared" si="19"/>
        <v>0</v>
      </c>
      <c r="BV22" s="13" t="str">
        <f t="shared" si="20"/>
        <v/>
      </c>
      <c r="BW22" s="13" t="str">
        <f t="shared" si="21"/>
        <v/>
      </c>
      <c r="BX22" s="128" t="str">
        <f t="shared" si="22"/>
        <v/>
      </c>
      <c r="BY22" s="13">
        <f t="shared" si="23"/>
        <v>0</v>
      </c>
      <c r="BZ22" s="13" t="str">
        <f t="shared" si="24"/>
        <v/>
      </c>
      <c r="CA22" s="18" t="str">
        <f t="shared" si="25"/>
        <v/>
      </c>
      <c r="CB22" s="19"/>
      <c r="CC22" s="19"/>
      <c r="CE22" s="96"/>
      <c r="CF22" s="96"/>
      <c r="CG22" s="96"/>
      <c r="CH22" s="96"/>
      <c r="CI22" s="96"/>
      <c r="CJ22" s="96"/>
      <c r="CK22" s="96"/>
      <c r="CL22" s="96"/>
      <c r="CM22" s="96"/>
      <c r="CN22" s="96"/>
      <c r="CO22" s="96"/>
      <c r="CP22" s="96"/>
      <c r="CQ22" s="96"/>
      <c r="CR22" s="96"/>
      <c r="CS22" s="96"/>
      <c r="CT22" s="96"/>
      <c r="CU22" s="96"/>
      <c r="CV22" s="96"/>
      <c r="CW22" s="96"/>
      <c r="CX22" s="96"/>
      <c r="CY22" s="96"/>
      <c r="CZ22" s="96"/>
    </row>
    <row r="23" spans="1:104" s="20" customFormat="1" ht="15.95" customHeight="1">
      <c r="A23" s="13">
        <v>18</v>
      </c>
      <c r="B23" s="256"/>
      <c r="C23" s="256"/>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3" t="str">
        <f t="shared" si="1"/>
        <v/>
      </c>
      <c r="BC23" s="13" t="str">
        <f t="shared" si="2"/>
        <v/>
      </c>
      <c r="BD23" s="15" t="str">
        <f t="shared" si="3"/>
        <v/>
      </c>
      <c r="BE23" s="16" t="str">
        <f t="shared" si="0"/>
        <v/>
      </c>
      <c r="BF23" s="17">
        <f t="shared" si="4"/>
        <v>0</v>
      </c>
      <c r="BG23" s="13" t="str">
        <f t="shared" si="5"/>
        <v/>
      </c>
      <c r="BH23" s="128" t="str">
        <f t="shared" si="6"/>
        <v/>
      </c>
      <c r="BI23" s="13">
        <f t="shared" si="7"/>
        <v>0</v>
      </c>
      <c r="BJ23" s="13" t="str">
        <f t="shared" si="8"/>
        <v/>
      </c>
      <c r="BK23" s="13" t="str">
        <f t="shared" si="9"/>
        <v/>
      </c>
      <c r="BL23" s="128" t="str">
        <f t="shared" si="10"/>
        <v/>
      </c>
      <c r="BM23" s="13">
        <f t="shared" si="11"/>
        <v>0</v>
      </c>
      <c r="BN23" s="13" t="str">
        <f t="shared" si="12"/>
        <v/>
      </c>
      <c r="BO23" s="13" t="str">
        <f t="shared" si="13"/>
        <v/>
      </c>
      <c r="BP23" s="128" t="str">
        <f t="shared" si="14"/>
        <v/>
      </c>
      <c r="BQ23" s="13">
        <f t="shared" si="15"/>
        <v>0</v>
      </c>
      <c r="BR23" s="13" t="str">
        <f t="shared" si="16"/>
        <v/>
      </c>
      <c r="BS23" s="13" t="str">
        <f t="shared" si="17"/>
        <v/>
      </c>
      <c r="BT23" s="128" t="str">
        <f t="shared" si="18"/>
        <v/>
      </c>
      <c r="BU23" s="13">
        <f t="shared" si="19"/>
        <v>0</v>
      </c>
      <c r="BV23" s="13" t="str">
        <f t="shared" si="20"/>
        <v/>
      </c>
      <c r="BW23" s="13" t="str">
        <f t="shared" si="21"/>
        <v/>
      </c>
      <c r="BX23" s="128" t="str">
        <f t="shared" si="22"/>
        <v/>
      </c>
      <c r="BY23" s="13">
        <f t="shared" si="23"/>
        <v>0</v>
      </c>
      <c r="BZ23" s="13" t="str">
        <f t="shared" si="24"/>
        <v/>
      </c>
      <c r="CA23" s="18" t="str">
        <f t="shared" si="25"/>
        <v/>
      </c>
      <c r="CB23" s="19"/>
      <c r="CC23" s="19"/>
      <c r="CE23" s="96"/>
      <c r="CF23" s="96"/>
      <c r="CG23" s="96"/>
      <c r="CH23" s="96"/>
      <c r="CI23" s="96"/>
      <c r="CJ23" s="96"/>
      <c r="CK23" s="96"/>
      <c r="CL23" s="96"/>
      <c r="CM23" s="96"/>
      <c r="CN23" s="96"/>
      <c r="CO23" s="96"/>
      <c r="CP23" s="96"/>
      <c r="CQ23" s="96"/>
      <c r="CR23" s="96"/>
      <c r="CS23" s="96"/>
      <c r="CT23" s="96"/>
      <c r="CU23" s="96"/>
      <c r="CV23" s="96"/>
      <c r="CW23" s="96"/>
      <c r="CX23" s="96"/>
      <c r="CY23" s="96"/>
      <c r="CZ23" s="96"/>
    </row>
    <row r="24" spans="1:104" s="20" customFormat="1" ht="15.95" customHeight="1">
      <c r="A24" s="13">
        <v>19</v>
      </c>
      <c r="B24" s="256"/>
      <c r="C24" s="256"/>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3" t="str">
        <f t="shared" si="1"/>
        <v/>
      </c>
      <c r="BC24" s="13" t="str">
        <f t="shared" si="2"/>
        <v/>
      </c>
      <c r="BD24" s="15" t="str">
        <f t="shared" si="3"/>
        <v/>
      </c>
      <c r="BE24" s="16" t="str">
        <f t="shared" si="0"/>
        <v/>
      </c>
      <c r="BF24" s="17">
        <f t="shared" si="4"/>
        <v>0</v>
      </c>
      <c r="BG24" s="13" t="str">
        <f t="shared" si="5"/>
        <v/>
      </c>
      <c r="BH24" s="128" t="str">
        <f t="shared" si="6"/>
        <v/>
      </c>
      <c r="BI24" s="13">
        <f t="shared" si="7"/>
        <v>0</v>
      </c>
      <c r="BJ24" s="13" t="str">
        <f t="shared" si="8"/>
        <v/>
      </c>
      <c r="BK24" s="13" t="str">
        <f t="shared" si="9"/>
        <v/>
      </c>
      <c r="BL24" s="128" t="str">
        <f t="shared" si="10"/>
        <v/>
      </c>
      <c r="BM24" s="13">
        <f t="shared" si="11"/>
        <v>0</v>
      </c>
      <c r="BN24" s="13" t="str">
        <f t="shared" si="12"/>
        <v/>
      </c>
      <c r="BO24" s="13" t="str">
        <f t="shared" si="13"/>
        <v/>
      </c>
      <c r="BP24" s="128" t="str">
        <f t="shared" si="14"/>
        <v/>
      </c>
      <c r="BQ24" s="13">
        <f t="shared" si="15"/>
        <v>0</v>
      </c>
      <c r="BR24" s="13" t="str">
        <f t="shared" si="16"/>
        <v/>
      </c>
      <c r="BS24" s="13" t="str">
        <f t="shared" si="17"/>
        <v/>
      </c>
      <c r="BT24" s="128" t="str">
        <f t="shared" si="18"/>
        <v/>
      </c>
      <c r="BU24" s="13">
        <f t="shared" si="19"/>
        <v>0</v>
      </c>
      <c r="BV24" s="13" t="str">
        <f t="shared" si="20"/>
        <v/>
      </c>
      <c r="BW24" s="13" t="str">
        <f t="shared" si="21"/>
        <v/>
      </c>
      <c r="BX24" s="128" t="str">
        <f t="shared" si="22"/>
        <v/>
      </c>
      <c r="BY24" s="13">
        <f t="shared" si="23"/>
        <v>0</v>
      </c>
      <c r="BZ24" s="13" t="str">
        <f t="shared" si="24"/>
        <v/>
      </c>
      <c r="CA24" s="18" t="str">
        <f t="shared" si="25"/>
        <v/>
      </c>
      <c r="CB24" s="19"/>
      <c r="CC24" s="19"/>
      <c r="CE24" s="96"/>
      <c r="CF24" s="96"/>
      <c r="CG24" s="96"/>
      <c r="CH24" s="96"/>
      <c r="CI24" s="96"/>
      <c r="CJ24" s="96"/>
      <c r="CK24" s="96"/>
      <c r="CL24" s="96"/>
      <c r="CM24" s="96"/>
      <c r="CN24" s="96"/>
      <c r="CO24" s="96"/>
      <c r="CP24" s="96"/>
      <c r="CQ24" s="96"/>
      <c r="CR24" s="96"/>
      <c r="CS24" s="96"/>
      <c r="CT24" s="96"/>
      <c r="CU24" s="96"/>
      <c r="CV24" s="96"/>
      <c r="CW24" s="96"/>
      <c r="CX24" s="96"/>
      <c r="CY24" s="96"/>
      <c r="CZ24" s="96"/>
    </row>
    <row r="25" spans="1:104" s="20" customFormat="1" ht="15.95" customHeight="1">
      <c r="A25" s="13">
        <v>20</v>
      </c>
      <c r="B25" s="256"/>
      <c r="C25" s="256"/>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3" t="str">
        <f t="shared" si="1"/>
        <v/>
      </c>
      <c r="BC25" s="13" t="str">
        <f t="shared" si="2"/>
        <v/>
      </c>
      <c r="BD25" s="15" t="str">
        <f t="shared" si="3"/>
        <v/>
      </c>
      <c r="BE25" s="16" t="str">
        <f t="shared" si="0"/>
        <v/>
      </c>
      <c r="BF25" s="17">
        <f t="shared" si="4"/>
        <v>0</v>
      </c>
      <c r="BG25" s="13" t="str">
        <f t="shared" si="5"/>
        <v/>
      </c>
      <c r="BH25" s="128" t="str">
        <f t="shared" si="6"/>
        <v/>
      </c>
      <c r="BI25" s="13">
        <f t="shared" si="7"/>
        <v>0</v>
      </c>
      <c r="BJ25" s="13" t="str">
        <f t="shared" si="8"/>
        <v/>
      </c>
      <c r="BK25" s="13" t="str">
        <f t="shared" si="9"/>
        <v/>
      </c>
      <c r="BL25" s="128" t="str">
        <f t="shared" si="10"/>
        <v/>
      </c>
      <c r="BM25" s="13">
        <f t="shared" si="11"/>
        <v>0</v>
      </c>
      <c r="BN25" s="13" t="str">
        <f t="shared" si="12"/>
        <v/>
      </c>
      <c r="BO25" s="13" t="str">
        <f t="shared" si="13"/>
        <v/>
      </c>
      <c r="BP25" s="128" t="str">
        <f t="shared" si="14"/>
        <v/>
      </c>
      <c r="BQ25" s="13">
        <f t="shared" si="15"/>
        <v>0</v>
      </c>
      <c r="BR25" s="13" t="str">
        <f t="shared" si="16"/>
        <v/>
      </c>
      <c r="BS25" s="13" t="str">
        <f t="shared" si="17"/>
        <v/>
      </c>
      <c r="BT25" s="128" t="str">
        <f t="shared" si="18"/>
        <v/>
      </c>
      <c r="BU25" s="13">
        <f t="shared" si="19"/>
        <v>0</v>
      </c>
      <c r="BV25" s="13" t="str">
        <f t="shared" si="20"/>
        <v/>
      </c>
      <c r="BW25" s="13" t="str">
        <f t="shared" si="21"/>
        <v/>
      </c>
      <c r="BX25" s="128" t="str">
        <f t="shared" si="22"/>
        <v/>
      </c>
      <c r="BY25" s="13">
        <f t="shared" si="23"/>
        <v>0</v>
      </c>
      <c r="BZ25" s="13" t="str">
        <f t="shared" si="24"/>
        <v/>
      </c>
      <c r="CA25" s="18" t="str">
        <f t="shared" si="25"/>
        <v/>
      </c>
      <c r="CB25" s="19"/>
      <c r="CC25" s="19"/>
      <c r="CE25" s="96"/>
      <c r="CF25" s="96"/>
      <c r="CG25" s="96"/>
      <c r="CH25" s="96"/>
      <c r="CI25" s="96"/>
      <c r="CJ25" s="96"/>
      <c r="CK25" s="96"/>
      <c r="CL25" s="96"/>
      <c r="CM25" s="96"/>
      <c r="CN25" s="96"/>
      <c r="CO25" s="96"/>
      <c r="CP25" s="96"/>
      <c r="CQ25" s="96"/>
      <c r="CR25" s="96"/>
      <c r="CS25" s="96"/>
      <c r="CT25" s="96"/>
      <c r="CU25" s="96"/>
      <c r="CV25" s="96"/>
      <c r="CW25" s="96"/>
      <c r="CX25" s="96"/>
      <c r="CY25" s="96"/>
      <c r="CZ25" s="96"/>
    </row>
    <row r="26" spans="1:104" s="20" customFormat="1" ht="15.95" customHeight="1">
      <c r="A26" s="13">
        <v>21</v>
      </c>
      <c r="B26" s="256"/>
      <c r="C26" s="256"/>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3" t="str">
        <f t="shared" si="1"/>
        <v/>
      </c>
      <c r="BC26" s="13" t="str">
        <f t="shared" si="2"/>
        <v/>
      </c>
      <c r="BD26" s="15" t="str">
        <f t="shared" si="3"/>
        <v/>
      </c>
      <c r="BE26" s="16" t="str">
        <f t="shared" si="0"/>
        <v/>
      </c>
      <c r="BF26" s="17">
        <f t="shared" si="4"/>
        <v>0</v>
      </c>
      <c r="BG26" s="13" t="str">
        <f t="shared" si="5"/>
        <v/>
      </c>
      <c r="BH26" s="128" t="str">
        <f t="shared" si="6"/>
        <v/>
      </c>
      <c r="BI26" s="13">
        <f t="shared" si="7"/>
        <v>0</v>
      </c>
      <c r="BJ26" s="13" t="str">
        <f t="shared" si="8"/>
        <v/>
      </c>
      <c r="BK26" s="13" t="str">
        <f t="shared" si="9"/>
        <v/>
      </c>
      <c r="BL26" s="128" t="str">
        <f t="shared" si="10"/>
        <v/>
      </c>
      <c r="BM26" s="13">
        <f t="shared" si="11"/>
        <v>0</v>
      </c>
      <c r="BN26" s="13" t="str">
        <f t="shared" si="12"/>
        <v/>
      </c>
      <c r="BO26" s="13" t="str">
        <f t="shared" si="13"/>
        <v/>
      </c>
      <c r="BP26" s="128" t="str">
        <f t="shared" si="14"/>
        <v/>
      </c>
      <c r="BQ26" s="13">
        <f t="shared" si="15"/>
        <v>0</v>
      </c>
      <c r="BR26" s="13" t="str">
        <f t="shared" si="16"/>
        <v/>
      </c>
      <c r="BS26" s="13" t="str">
        <f t="shared" si="17"/>
        <v/>
      </c>
      <c r="BT26" s="128" t="str">
        <f t="shared" si="18"/>
        <v/>
      </c>
      <c r="BU26" s="13">
        <f t="shared" si="19"/>
        <v>0</v>
      </c>
      <c r="BV26" s="13" t="str">
        <f t="shared" si="20"/>
        <v/>
      </c>
      <c r="BW26" s="13" t="str">
        <f t="shared" si="21"/>
        <v/>
      </c>
      <c r="BX26" s="128" t="str">
        <f t="shared" si="22"/>
        <v/>
      </c>
      <c r="BY26" s="13">
        <f t="shared" si="23"/>
        <v>0</v>
      </c>
      <c r="BZ26" s="13" t="str">
        <f t="shared" si="24"/>
        <v/>
      </c>
      <c r="CA26" s="18" t="str">
        <f t="shared" si="25"/>
        <v/>
      </c>
      <c r="CB26" s="19"/>
      <c r="CC26" s="19"/>
      <c r="CE26" s="96"/>
      <c r="CF26" s="96"/>
      <c r="CG26" s="96"/>
      <c r="CH26" s="96"/>
      <c r="CI26" s="96"/>
      <c r="CJ26" s="96"/>
      <c r="CK26" s="96"/>
      <c r="CL26" s="96"/>
      <c r="CM26" s="96"/>
      <c r="CN26" s="96"/>
      <c r="CO26" s="96"/>
      <c r="CP26" s="96"/>
      <c r="CQ26" s="96"/>
      <c r="CR26" s="96"/>
      <c r="CS26" s="96"/>
      <c r="CT26" s="96"/>
      <c r="CU26" s="96"/>
      <c r="CV26" s="96"/>
      <c r="CW26" s="96"/>
      <c r="CX26" s="96"/>
      <c r="CY26" s="96"/>
      <c r="CZ26" s="96"/>
    </row>
    <row r="27" spans="1:104" s="20" customFormat="1" ht="15.95" customHeight="1">
      <c r="A27" s="13">
        <v>22</v>
      </c>
      <c r="B27" s="256"/>
      <c r="C27" s="256"/>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3" t="str">
        <f t="shared" si="1"/>
        <v/>
      </c>
      <c r="BC27" s="13" t="str">
        <f t="shared" si="2"/>
        <v/>
      </c>
      <c r="BD27" s="15" t="str">
        <f t="shared" si="3"/>
        <v/>
      </c>
      <c r="BE27" s="16" t="str">
        <f t="shared" si="0"/>
        <v/>
      </c>
      <c r="BF27" s="17">
        <f t="shared" si="4"/>
        <v>0</v>
      </c>
      <c r="BG27" s="13" t="str">
        <f t="shared" si="5"/>
        <v/>
      </c>
      <c r="BH27" s="128" t="str">
        <f t="shared" si="6"/>
        <v/>
      </c>
      <c r="BI27" s="13">
        <f t="shared" si="7"/>
        <v>0</v>
      </c>
      <c r="BJ27" s="13" t="str">
        <f t="shared" si="8"/>
        <v/>
      </c>
      <c r="BK27" s="13" t="str">
        <f t="shared" si="9"/>
        <v/>
      </c>
      <c r="BL27" s="128" t="str">
        <f t="shared" si="10"/>
        <v/>
      </c>
      <c r="BM27" s="13">
        <f t="shared" si="11"/>
        <v>0</v>
      </c>
      <c r="BN27" s="13" t="str">
        <f t="shared" si="12"/>
        <v/>
      </c>
      <c r="BO27" s="13" t="str">
        <f t="shared" si="13"/>
        <v/>
      </c>
      <c r="BP27" s="128" t="str">
        <f t="shared" si="14"/>
        <v/>
      </c>
      <c r="BQ27" s="13">
        <f t="shared" si="15"/>
        <v>0</v>
      </c>
      <c r="BR27" s="13" t="str">
        <f t="shared" si="16"/>
        <v/>
      </c>
      <c r="BS27" s="13" t="str">
        <f t="shared" si="17"/>
        <v/>
      </c>
      <c r="BT27" s="128" t="str">
        <f t="shared" si="18"/>
        <v/>
      </c>
      <c r="BU27" s="13">
        <f t="shared" si="19"/>
        <v>0</v>
      </c>
      <c r="BV27" s="13" t="str">
        <f t="shared" si="20"/>
        <v/>
      </c>
      <c r="BW27" s="13" t="str">
        <f t="shared" si="21"/>
        <v/>
      </c>
      <c r="BX27" s="128" t="str">
        <f t="shared" si="22"/>
        <v/>
      </c>
      <c r="BY27" s="13">
        <f t="shared" si="23"/>
        <v>0</v>
      </c>
      <c r="BZ27" s="13" t="str">
        <f t="shared" si="24"/>
        <v/>
      </c>
      <c r="CA27" s="18" t="str">
        <f t="shared" si="25"/>
        <v/>
      </c>
      <c r="CB27" s="19"/>
      <c r="CC27" s="19"/>
      <c r="CE27" s="96"/>
      <c r="CF27" s="96"/>
      <c r="CG27" s="96"/>
      <c r="CH27" s="96"/>
      <c r="CI27" s="96"/>
      <c r="CJ27" s="96"/>
      <c r="CK27" s="96"/>
      <c r="CL27" s="96"/>
      <c r="CM27" s="96"/>
      <c r="CN27" s="96"/>
      <c r="CO27" s="96"/>
      <c r="CP27" s="96"/>
      <c r="CQ27" s="96"/>
      <c r="CR27" s="96"/>
      <c r="CS27" s="96"/>
      <c r="CT27" s="96"/>
      <c r="CU27" s="96"/>
      <c r="CV27" s="96"/>
      <c r="CW27" s="96"/>
      <c r="CX27" s="96"/>
      <c r="CY27" s="96"/>
      <c r="CZ27" s="96"/>
    </row>
    <row r="28" spans="1:104" s="20" customFormat="1" ht="15.95" customHeight="1">
      <c r="A28" s="13">
        <v>23</v>
      </c>
      <c r="B28" s="256"/>
      <c r="C28" s="256"/>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3" t="str">
        <f t="shared" si="1"/>
        <v/>
      </c>
      <c r="BC28" s="13" t="str">
        <f t="shared" si="2"/>
        <v/>
      </c>
      <c r="BD28" s="15" t="str">
        <f t="shared" si="3"/>
        <v/>
      </c>
      <c r="BE28" s="16" t="str">
        <f t="shared" si="0"/>
        <v/>
      </c>
      <c r="BF28" s="17">
        <f t="shared" si="4"/>
        <v>0</v>
      </c>
      <c r="BG28" s="13" t="str">
        <f t="shared" si="5"/>
        <v/>
      </c>
      <c r="BH28" s="128" t="str">
        <f t="shared" si="6"/>
        <v/>
      </c>
      <c r="BI28" s="13">
        <f t="shared" si="7"/>
        <v>0</v>
      </c>
      <c r="BJ28" s="13" t="str">
        <f t="shared" si="8"/>
        <v/>
      </c>
      <c r="BK28" s="13" t="str">
        <f t="shared" si="9"/>
        <v/>
      </c>
      <c r="BL28" s="128" t="str">
        <f t="shared" si="10"/>
        <v/>
      </c>
      <c r="BM28" s="13">
        <f t="shared" si="11"/>
        <v>0</v>
      </c>
      <c r="BN28" s="13" t="str">
        <f t="shared" si="12"/>
        <v/>
      </c>
      <c r="BO28" s="13" t="str">
        <f t="shared" si="13"/>
        <v/>
      </c>
      <c r="BP28" s="128" t="str">
        <f t="shared" si="14"/>
        <v/>
      </c>
      <c r="BQ28" s="13">
        <f t="shared" si="15"/>
        <v>0</v>
      </c>
      <c r="BR28" s="13" t="str">
        <f t="shared" si="16"/>
        <v/>
      </c>
      <c r="BS28" s="13" t="str">
        <f t="shared" si="17"/>
        <v/>
      </c>
      <c r="BT28" s="128" t="str">
        <f t="shared" si="18"/>
        <v/>
      </c>
      <c r="BU28" s="13">
        <f t="shared" si="19"/>
        <v>0</v>
      </c>
      <c r="BV28" s="13" t="str">
        <f t="shared" si="20"/>
        <v/>
      </c>
      <c r="BW28" s="13" t="str">
        <f t="shared" si="21"/>
        <v/>
      </c>
      <c r="BX28" s="128" t="str">
        <f t="shared" si="22"/>
        <v/>
      </c>
      <c r="BY28" s="13">
        <f t="shared" si="23"/>
        <v>0</v>
      </c>
      <c r="BZ28" s="13" t="str">
        <f t="shared" si="24"/>
        <v/>
      </c>
      <c r="CA28" s="18" t="str">
        <f t="shared" si="25"/>
        <v/>
      </c>
      <c r="CB28" s="19"/>
      <c r="CC28" s="19"/>
      <c r="CE28" s="96"/>
      <c r="CF28" s="96"/>
      <c r="CG28" s="96"/>
      <c r="CH28" s="96"/>
      <c r="CI28" s="96"/>
      <c r="CJ28" s="96"/>
      <c r="CK28" s="96"/>
      <c r="CL28" s="96"/>
      <c r="CM28" s="96"/>
      <c r="CN28" s="96"/>
      <c r="CO28" s="96"/>
      <c r="CP28" s="96"/>
      <c r="CQ28" s="96"/>
      <c r="CR28" s="96"/>
      <c r="CS28" s="96"/>
      <c r="CT28" s="96"/>
      <c r="CU28" s="96"/>
      <c r="CV28" s="96"/>
      <c r="CW28" s="96"/>
      <c r="CX28" s="96"/>
      <c r="CY28" s="96"/>
      <c r="CZ28" s="96"/>
    </row>
    <row r="29" spans="1:104" s="20" customFormat="1" ht="15.95" customHeight="1">
      <c r="A29" s="13">
        <v>24</v>
      </c>
      <c r="B29" s="256"/>
      <c r="C29" s="256"/>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3" t="str">
        <f t="shared" si="1"/>
        <v/>
      </c>
      <c r="BC29" s="13" t="str">
        <f t="shared" si="2"/>
        <v/>
      </c>
      <c r="BD29" s="15" t="str">
        <f t="shared" si="3"/>
        <v/>
      </c>
      <c r="BE29" s="16" t="str">
        <f t="shared" si="0"/>
        <v/>
      </c>
      <c r="BF29" s="17">
        <f t="shared" si="4"/>
        <v>0</v>
      </c>
      <c r="BG29" s="13" t="str">
        <f t="shared" si="5"/>
        <v/>
      </c>
      <c r="BH29" s="128" t="str">
        <f t="shared" si="6"/>
        <v/>
      </c>
      <c r="BI29" s="13">
        <f t="shared" si="7"/>
        <v>0</v>
      </c>
      <c r="BJ29" s="13" t="str">
        <f t="shared" si="8"/>
        <v/>
      </c>
      <c r="BK29" s="13" t="str">
        <f t="shared" si="9"/>
        <v/>
      </c>
      <c r="BL29" s="128" t="str">
        <f t="shared" si="10"/>
        <v/>
      </c>
      <c r="BM29" s="13">
        <f t="shared" si="11"/>
        <v>0</v>
      </c>
      <c r="BN29" s="13" t="str">
        <f t="shared" si="12"/>
        <v/>
      </c>
      <c r="BO29" s="13" t="str">
        <f t="shared" si="13"/>
        <v/>
      </c>
      <c r="BP29" s="128" t="str">
        <f t="shared" si="14"/>
        <v/>
      </c>
      <c r="BQ29" s="13">
        <f t="shared" si="15"/>
        <v>0</v>
      </c>
      <c r="BR29" s="13" t="str">
        <f t="shared" si="16"/>
        <v/>
      </c>
      <c r="BS29" s="13" t="str">
        <f t="shared" si="17"/>
        <v/>
      </c>
      <c r="BT29" s="128" t="str">
        <f t="shared" si="18"/>
        <v/>
      </c>
      <c r="BU29" s="13">
        <f t="shared" si="19"/>
        <v>0</v>
      </c>
      <c r="BV29" s="13" t="str">
        <f t="shared" si="20"/>
        <v/>
      </c>
      <c r="BW29" s="13" t="str">
        <f t="shared" si="21"/>
        <v/>
      </c>
      <c r="BX29" s="128" t="str">
        <f t="shared" si="22"/>
        <v/>
      </c>
      <c r="BY29" s="13">
        <f t="shared" si="23"/>
        <v>0</v>
      </c>
      <c r="BZ29" s="13" t="str">
        <f t="shared" si="24"/>
        <v/>
      </c>
      <c r="CA29" s="18" t="str">
        <f t="shared" si="25"/>
        <v/>
      </c>
      <c r="CB29" s="19"/>
      <c r="CC29" s="19"/>
      <c r="CE29" s="96"/>
      <c r="CF29" s="96"/>
      <c r="CG29" s="96"/>
      <c r="CH29" s="96"/>
      <c r="CI29" s="96"/>
      <c r="CJ29" s="96"/>
      <c r="CK29" s="96"/>
      <c r="CL29" s="96"/>
      <c r="CM29" s="96"/>
      <c r="CN29" s="96"/>
      <c r="CO29" s="96"/>
      <c r="CP29" s="96"/>
      <c r="CQ29" s="96"/>
      <c r="CR29" s="96"/>
      <c r="CS29" s="96"/>
      <c r="CT29" s="96"/>
      <c r="CU29" s="96"/>
      <c r="CV29" s="96"/>
      <c r="CW29" s="96"/>
      <c r="CX29" s="96"/>
      <c r="CY29" s="96"/>
      <c r="CZ29" s="96"/>
    </row>
    <row r="30" spans="1:104" s="20" customFormat="1" ht="15.95" customHeight="1">
      <c r="A30" s="13">
        <v>25</v>
      </c>
      <c r="B30" s="256"/>
      <c r="C30" s="256"/>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3" t="str">
        <f t="shared" si="1"/>
        <v/>
      </c>
      <c r="BC30" s="13" t="str">
        <f t="shared" si="2"/>
        <v/>
      </c>
      <c r="BD30" s="15" t="str">
        <f t="shared" si="3"/>
        <v/>
      </c>
      <c r="BE30" s="16" t="str">
        <f t="shared" si="0"/>
        <v/>
      </c>
      <c r="BF30" s="17">
        <f t="shared" si="4"/>
        <v>0</v>
      </c>
      <c r="BG30" s="13" t="str">
        <f t="shared" si="5"/>
        <v/>
      </c>
      <c r="BH30" s="128" t="str">
        <f t="shared" si="6"/>
        <v/>
      </c>
      <c r="BI30" s="13">
        <f t="shared" si="7"/>
        <v>0</v>
      </c>
      <c r="BJ30" s="13" t="str">
        <f t="shared" si="8"/>
        <v/>
      </c>
      <c r="BK30" s="13" t="str">
        <f t="shared" si="9"/>
        <v/>
      </c>
      <c r="BL30" s="128" t="str">
        <f t="shared" si="10"/>
        <v/>
      </c>
      <c r="BM30" s="13">
        <f t="shared" si="11"/>
        <v>0</v>
      </c>
      <c r="BN30" s="13" t="str">
        <f t="shared" si="12"/>
        <v/>
      </c>
      <c r="BO30" s="13" t="str">
        <f t="shared" si="13"/>
        <v/>
      </c>
      <c r="BP30" s="128" t="str">
        <f t="shared" si="14"/>
        <v/>
      </c>
      <c r="BQ30" s="13">
        <f t="shared" si="15"/>
        <v>0</v>
      </c>
      <c r="BR30" s="13" t="str">
        <f t="shared" si="16"/>
        <v/>
      </c>
      <c r="BS30" s="13" t="str">
        <f t="shared" si="17"/>
        <v/>
      </c>
      <c r="BT30" s="128" t="str">
        <f t="shared" si="18"/>
        <v/>
      </c>
      <c r="BU30" s="13">
        <f t="shared" si="19"/>
        <v>0</v>
      </c>
      <c r="BV30" s="13" t="str">
        <f t="shared" si="20"/>
        <v/>
      </c>
      <c r="BW30" s="13" t="str">
        <f t="shared" si="21"/>
        <v/>
      </c>
      <c r="BX30" s="128" t="str">
        <f t="shared" si="22"/>
        <v/>
      </c>
      <c r="BY30" s="13">
        <f t="shared" si="23"/>
        <v>0</v>
      </c>
      <c r="BZ30" s="13" t="str">
        <f t="shared" si="24"/>
        <v/>
      </c>
      <c r="CA30" s="18" t="str">
        <f t="shared" si="25"/>
        <v/>
      </c>
      <c r="CB30" s="19"/>
      <c r="CC30" s="19"/>
      <c r="CE30" s="96"/>
      <c r="CF30" s="96"/>
      <c r="CG30" s="96"/>
      <c r="CH30" s="96"/>
      <c r="CI30" s="96"/>
      <c r="CJ30" s="96"/>
      <c r="CK30" s="96"/>
      <c r="CL30" s="96"/>
      <c r="CM30" s="96"/>
      <c r="CN30" s="96"/>
      <c r="CO30" s="96"/>
      <c r="CP30" s="96"/>
      <c r="CQ30" s="96"/>
      <c r="CR30" s="96"/>
      <c r="CS30" s="96"/>
      <c r="CT30" s="96"/>
      <c r="CU30" s="96"/>
      <c r="CV30" s="96"/>
      <c r="CW30" s="96"/>
      <c r="CX30" s="96"/>
      <c r="CY30" s="96"/>
      <c r="CZ30" s="96"/>
    </row>
    <row r="31" spans="1:104" s="20" customFormat="1" ht="15.95" customHeight="1">
      <c r="A31" s="13">
        <v>26</v>
      </c>
      <c r="B31" s="256"/>
      <c r="C31" s="256"/>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3" t="str">
        <f t="shared" si="1"/>
        <v/>
      </c>
      <c r="BC31" s="13" t="str">
        <f t="shared" si="2"/>
        <v/>
      </c>
      <c r="BD31" s="15" t="str">
        <f t="shared" si="3"/>
        <v/>
      </c>
      <c r="BE31" s="16" t="str">
        <f t="shared" si="0"/>
        <v/>
      </c>
      <c r="BF31" s="17">
        <f t="shared" si="4"/>
        <v>0</v>
      </c>
      <c r="BG31" s="13" t="str">
        <f t="shared" si="5"/>
        <v/>
      </c>
      <c r="BH31" s="128" t="str">
        <f t="shared" si="6"/>
        <v/>
      </c>
      <c r="BI31" s="13">
        <f t="shared" si="7"/>
        <v>0</v>
      </c>
      <c r="BJ31" s="13" t="str">
        <f t="shared" si="8"/>
        <v/>
      </c>
      <c r="BK31" s="13" t="str">
        <f t="shared" si="9"/>
        <v/>
      </c>
      <c r="BL31" s="128" t="str">
        <f t="shared" si="10"/>
        <v/>
      </c>
      <c r="BM31" s="13">
        <f t="shared" si="11"/>
        <v>0</v>
      </c>
      <c r="BN31" s="13" t="str">
        <f t="shared" si="12"/>
        <v/>
      </c>
      <c r="BO31" s="13" t="str">
        <f t="shared" si="13"/>
        <v/>
      </c>
      <c r="BP31" s="128" t="str">
        <f t="shared" si="14"/>
        <v/>
      </c>
      <c r="BQ31" s="13">
        <f t="shared" si="15"/>
        <v>0</v>
      </c>
      <c r="BR31" s="13" t="str">
        <f t="shared" si="16"/>
        <v/>
      </c>
      <c r="BS31" s="13" t="str">
        <f t="shared" si="17"/>
        <v/>
      </c>
      <c r="BT31" s="128" t="str">
        <f t="shared" si="18"/>
        <v/>
      </c>
      <c r="BU31" s="13">
        <f t="shared" si="19"/>
        <v>0</v>
      </c>
      <c r="BV31" s="13" t="str">
        <f t="shared" si="20"/>
        <v/>
      </c>
      <c r="BW31" s="13" t="str">
        <f t="shared" si="21"/>
        <v/>
      </c>
      <c r="BX31" s="128" t="str">
        <f t="shared" si="22"/>
        <v/>
      </c>
      <c r="BY31" s="13">
        <f t="shared" si="23"/>
        <v>0</v>
      </c>
      <c r="BZ31" s="13" t="str">
        <f t="shared" si="24"/>
        <v/>
      </c>
      <c r="CA31" s="18" t="str">
        <f t="shared" si="25"/>
        <v/>
      </c>
      <c r="CB31" s="19"/>
      <c r="CC31" s="19"/>
      <c r="CE31" s="96"/>
      <c r="CF31" s="96"/>
      <c r="CG31" s="96"/>
      <c r="CH31" s="96"/>
      <c r="CI31" s="96"/>
      <c r="CJ31" s="96"/>
      <c r="CK31" s="96"/>
      <c r="CL31" s="96"/>
      <c r="CM31" s="96"/>
      <c r="CN31" s="96"/>
      <c r="CO31" s="96"/>
      <c r="CP31" s="96"/>
      <c r="CQ31" s="96"/>
      <c r="CR31" s="96"/>
      <c r="CS31" s="96"/>
      <c r="CT31" s="96"/>
      <c r="CU31" s="96"/>
      <c r="CV31" s="96"/>
      <c r="CW31" s="96"/>
      <c r="CX31" s="96"/>
      <c r="CY31" s="96"/>
      <c r="CZ31" s="96"/>
    </row>
    <row r="32" spans="1:104" s="20" customFormat="1" ht="15.95" customHeight="1">
      <c r="A32" s="13">
        <v>27</v>
      </c>
      <c r="B32" s="256"/>
      <c r="C32" s="256"/>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3" t="str">
        <f t="shared" si="1"/>
        <v/>
      </c>
      <c r="BC32" s="13" t="str">
        <f t="shared" si="2"/>
        <v/>
      </c>
      <c r="BD32" s="15" t="str">
        <f t="shared" si="3"/>
        <v/>
      </c>
      <c r="BE32" s="16" t="str">
        <f t="shared" si="0"/>
        <v/>
      </c>
      <c r="BF32" s="17">
        <f t="shared" si="4"/>
        <v>0</v>
      </c>
      <c r="BG32" s="13" t="str">
        <f t="shared" si="5"/>
        <v/>
      </c>
      <c r="BH32" s="128" t="str">
        <f t="shared" si="6"/>
        <v/>
      </c>
      <c r="BI32" s="13">
        <f t="shared" si="7"/>
        <v>0</v>
      </c>
      <c r="BJ32" s="13" t="str">
        <f t="shared" si="8"/>
        <v/>
      </c>
      <c r="BK32" s="13" t="str">
        <f t="shared" si="9"/>
        <v/>
      </c>
      <c r="BL32" s="128" t="str">
        <f t="shared" si="10"/>
        <v/>
      </c>
      <c r="BM32" s="13">
        <f t="shared" si="11"/>
        <v>0</v>
      </c>
      <c r="BN32" s="13" t="str">
        <f t="shared" si="12"/>
        <v/>
      </c>
      <c r="BO32" s="13" t="str">
        <f t="shared" si="13"/>
        <v/>
      </c>
      <c r="BP32" s="128" t="str">
        <f t="shared" si="14"/>
        <v/>
      </c>
      <c r="BQ32" s="13">
        <f t="shared" si="15"/>
        <v>0</v>
      </c>
      <c r="BR32" s="13" t="str">
        <f t="shared" si="16"/>
        <v/>
      </c>
      <c r="BS32" s="13" t="str">
        <f t="shared" si="17"/>
        <v/>
      </c>
      <c r="BT32" s="128" t="str">
        <f t="shared" si="18"/>
        <v/>
      </c>
      <c r="BU32" s="13">
        <f t="shared" si="19"/>
        <v>0</v>
      </c>
      <c r="BV32" s="13" t="str">
        <f t="shared" si="20"/>
        <v/>
      </c>
      <c r="BW32" s="13" t="str">
        <f t="shared" si="21"/>
        <v/>
      </c>
      <c r="BX32" s="128" t="str">
        <f t="shared" si="22"/>
        <v/>
      </c>
      <c r="BY32" s="13">
        <f t="shared" si="23"/>
        <v>0</v>
      </c>
      <c r="BZ32" s="13" t="str">
        <f t="shared" si="24"/>
        <v/>
      </c>
      <c r="CA32" s="18" t="str">
        <f t="shared" si="25"/>
        <v/>
      </c>
      <c r="CB32" s="19"/>
      <c r="CC32" s="19"/>
      <c r="CE32" s="96"/>
      <c r="CF32" s="96"/>
      <c r="CG32" s="96"/>
      <c r="CH32" s="96"/>
      <c r="CI32" s="96"/>
      <c r="CJ32" s="96"/>
      <c r="CK32" s="96"/>
      <c r="CL32" s="96"/>
      <c r="CM32" s="96"/>
      <c r="CN32" s="96"/>
      <c r="CO32" s="96"/>
      <c r="CP32" s="96"/>
      <c r="CQ32" s="96"/>
      <c r="CR32" s="96"/>
      <c r="CS32" s="96"/>
      <c r="CT32" s="96"/>
      <c r="CU32" s="96"/>
      <c r="CV32" s="96"/>
      <c r="CW32" s="96"/>
      <c r="CX32" s="96"/>
      <c r="CY32" s="96"/>
      <c r="CZ32" s="96"/>
    </row>
    <row r="33" spans="1:104" s="20" customFormat="1" ht="15.95" customHeight="1">
      <c r="A33" s="13">
        <v>28</v>
      </c>
      <c r="B33" s="256"/>
      <c r="C33" s="256"/>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3" t="str">
        <f t="shared" si="1"/>
        <v/>
      </c>
      <c r="BC33" s="13" t="str">
        <f t="shared" si="2"/>
        <v/>
      </c>
      <c r="BD33" s="15" t="str">
        <f t="shared" si="3"/>
        <v/>
      </c>
      <c r="BE33" s="16" t="str">
        <f t="shared" si="0"/>
        <v/>
      </c>
      <c r="BF33" s="17">
        <f t="shared" si="4"/>
        <v>0</v>
      </c>
      <c r="BG33" s="13" t="str">
        <f t="shared" si="5"/>
        <v/>
      </c>
      <c r="BH33" s="128" t="str">
        <f t="shared" si="6"/>
        <v/>
      </c>
      <c r="BI33" s="13">
        <f t="shared" si="7"/>
        <v>0</v>
      </c>
      <c r="BJ33" s="13" t="str">
        <f t="shared" si="8"/>
        <v/>
      </c>
      <c r="BK33" s="13" t="str">
        <f t="shared" si="9"/>
        <v/>
      </c>
      <c r="BL33" s="128" t="str">
        <f t="shared" si="10"/>
        <v/>
      </c>
      <c r="BM33" s="13">
        <f t="shared" si="11"/>
        <v>0</v>
      </c>
      <c r="BN33" s="13" t="str">
        <f t="shared" si="12"/>
        <v/>
      </c>
      <c r="BO33" s="13" t="str">
        <f t="shared" si="13"/>
        <v/>
      </c>
      <c r="BP33" s="128" t="str">
        <f t="shared" si="14"/>
        <v/>
      </c>
      <c r="BQ33" s="13">
        <f t="shared" si="15"/>
        <v>0</v>
      </c>
      <c r="BR33" s="13" t="str">
        <f t="shared" si="16"/>
        <v/>
      </c>
      <c r="BS33" s="13" t="str">
        <f t="shared" si="17"/>
        <v/>
      </c>
      <c r="BT33" s="128" t="str">
        <f t="shared" si="18"/>
        <v/>
      </c>
      <c r="BU33" s="13">
        <f t="shared" si="19"/>
        <v>0</v>
      </c>
      <c r="BV33" s="13" t="str">
        <f t="shared" si="20"/>
        <v/>
      </c>
      <c r="BW33" s="13" t="str">
        <f t="shared" si="21"/>
        <v/>
      </c>
      <c r="BX33" s="128" t="str">
        <f t="shared" si="22"/>
        <v/>
      </c>
      <c r="BY33" s="13">
        <f t="shared" si="23"/>
        <v>0</v>
      </c>
      <c r="BZ33" s="13" t="str">
        <f t="shared" si="24"/>
        <v/>
      </c>
      <c r="CA33" s="18" t="str">
        <f t="shared" si="25"/>
        <v/>
      </c>
      <c r="CB33" s="19"/>
      <c r="CC33" s="19"/>
      <c r="CE33" s="96"/>
      <c r="CF33" s="96"/>
      <c r="CG33" s="96"/>
      <c r="CH33" s="96"/>
      <c r="CI33" s="96"/>
      <c r="CJ33" s="96"/>
      <c r="CK33" s="96"/>
      <c r="CL33" s="96"/>
      <c r="CM33" s="96"/>
      <c r="CN33" s="96"/>
      <c r="CO33" s="96"/>
      <c r="CP33" s="96"/>
      <c r="CQ33" s="96"/>
      <c r="CR33" s="96"/>
      <c r="CS33" s="96"/>
      <c r="CT33" s="96"/>
      <c r="CU33" s="96"/>
      <c r="CV33" s="96"/>
      <c r="CW33" s="96"/>
      <c r="CX33" s="96"/>
      <c r="CY33" s="96"/>
      <c r="CZ33" s="96"/>
    </row>
    <row r="34" spans="1:104" s="20" customFormat="1" ht="15.95" customHeight="1">
      <c r="A34" s="13">
        <v>29</v>
      </c>
      <c r="B34" s="256"/>
      <c r="C34" s="256"/>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3" t="str">
        <f t="shared" si="1"/>
        <v/>
      </c>
      <c r="BC34" s="13" t="str">
        <f t="shared" si="2"/>
        <v/>
      </c>
      <c r="BD34" s="15" t="str">
        <f t="shared" si="3"/>
        <v/>
      </c>
      <c r="BE34" s="16" t="str">
        <f t="shared" si="0"/>
        <v/>
      </c>
      <c r="BF34" s="17">
        <f t="shared" si="4"/>
        <v>0</v>
      </c>
      <c r="BG34" s="13" t="str">
        <f t="shared" si="5"/>
        <v/>
      </c>
      <c r="BH34" s="128" t="str">
        <f t="shared" si="6"/>
        <v/>
      </c>
      <c r="BI34" s="13">
        <f t="shared" si="7"/>
        <v>0</v>
      </c>
      <c r="BJ34" s="13" t="str">
        <f t="shared" si="8"/>
        <v/>
      </c>
      <c r="BK34" s="13" t="str">
        <f t="shared" si="9"/>
        <v/>
      </c>
      <c r="BL34" s="128" t="str">
        <f t="shared" si="10"/>
        <v/>
      </c>
      <c r="BM34" s="13">
        <f t="shared" si="11"/>
        <v>0</v>
      </c>
      <c r="BN34" s="13" t="str">
        <f t="shared" si="12"/>
        <v/>
      </c>
      <c r="BO34" s="13" t="str">
        <f t="shared" si="13"/>
        <v/>
      </c>
      <c r="BP34" s="128" t="str">
        <f t="shared" si="14"/>
        <v/>
      </c>
      <c r="BQ34" s="13">
        <f t="shared" si="15"/>
        <v>0</v>
      </c>
      <c r="BR34" s="13" t="str">
        <f t="shared" si="16"/>
        <v/>
      </c>
      <c r="BS34" s="13" t="str">
        <f t="shared" si="17"/>
        <v/>
      </c>
      <c r="BT34" s="128" t="str">
        <f t="shared" si="18"/>
        <v/>
      </c>
      <c r="BU34" s="13">
        <f t="shared" si="19"/>
        <v>0</v>
      </c>
      <c r="BV34" s="13" t="str">
        <f t="shared" si="20"/>
        <v/>
      </c>
      <c r="BW34" s="13" t="str">
        <f t="shared" si="21"/>
        <v/>
      </c>
      <c r="BX34" s="128" t="str">
        <f t="shared" si="22"/>
        <v/>
      </c>
      <c r="BY34" s="13">
        <f t="shared" si="23"/>
        <v>0</v>
      </c>
      <c r="BZ34" s="13" t="str">
        <f t="shared" si="24"/>
        <v/>
      </c>
      <c r="CA34" s="18" t="str">
        <f t="shared" si="25"/>
        <v/>
      </c>
      <c r="CB34" s="19"/>
      <c r="CC34" s="19"/>
      <c r="CE34" s="96"/>
      <c r="CF34" s="96"/>
      <c r="CG34" s="96"/>
      <c r="CH34" s="96"/>
      <c r="CI34" s="96"/>
      <c r="CJ34" s="96"/>
      <c r="CK34" s="96"/>
      <c r="CL34" s="96"/>
      <c r="CM34" s="96"/>
      <c r="CN34" s="96"/>
      <c r="CO34" s="96"/>
      <c r="CP34" s="96"/>
      <c r="CQ34" s="96"/>
      <c r="CR34" s="96"/>
      <c r="CS34" s="96"/>
      <c r="CT34" s="96"/>
      <c r="CU34" s="96"/>
      <c r="CV34" s="96"/>
      <c r="CW34" s="96"/>
      <c r="CX34" s="96"/>
      <c r="CY34" s="96"/>
      <c r="CZ34" s="96"/>
    </row>
    <row r="35" spans="1:104" s="20" customFormat="1" ht="15.95" customHeight="1">
      <c r="A35" s="13">
        <v>30</v>
      </c>
      <c r="B35" s="256"/>
      <c r="C35" s="256"/>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3" t="str">
        <f t="shared" si="1"/>
        <v/>
      </c>
      <c r="BC35" s="13" t="str">
        <f t="shared" si="2"/>
        <v/>
      </c>
      <c r="BD35" s="15" t="str">
        <f t="shared" si="3"/>
        <v/>
      </c>
      <c r="BE35" s="16" t="str">
        <f t="shared" si="0"/>
        <v/>
      </c>
      <c r="BF35" s="17">
        <f t="shared" si="4"/>
        <v>0</v>
      </c>
      <c r="BG35" s="13" t="str">
        <f t="shared" si="5"/>
        <v/>
      </c>
      <c r="BH35" s="128" t="str">
        <f t="shared" si="6"/>
        <v/>
      </c>
      <c r="BI35" s="13">
        <f t="shared" si="7"/>
        <v>0</v>
      </c>
      <c r="BJ35" s="13" t="str">
        <f t="shared" si="8"/>
        <v/>
      </c>
      <c r="BK35" s="13" t="str">
        <f t="shared" si="9"/>
        <v/>
      </c>
      <c r="BL35" s="128" t="str">
        <f t="shared" si="10"/>
        <v/>
      </c>
      <c r="BM35" s="13">
        <f t="shared" si="11"/>
        <v>0</v>
      </c>
      <c r="BN35" s="13" t="str">
        <f t="shared" si="12"/>
        <v/>
      </c>
      <c r="BO35" s="13" t="str">
        <f t="shared" si="13"/>
        <v/>
      </c>
      <c r="BP35" s="128" t="str">
        <f t="shared" si="14"/>
        <v/>
      </c>
      <c r="BQ35" s="13">
        <f t="shared" si="15"/>
        <v>0</v>
      </c>
      <c r="BR35" s="13" t="str">
        <f t="shared" si="16"/>
        <v/>
      </c>
      <c r="BS35" s="13" t="str">
        <f t="shared" si="17"/>
        <v/>
      </c>
      <c r="BT35" s="128" t="str">
        <f t="shared" si="18"/>
        <v/>
      </c>
      <c r="BU35" s="13">
        <f t="shared" si="19"/>
        <v>0</v>
      </c>
      <c r="BV35" s="13" t="str">
        <f t="shared" si="20"/>
        <v/>
      </c>
      <c r="BW35" s="13" t="str">
        <f t="shared" si="21"/>
        <v/>
      </c>
      <c r="BX35" s="128" t="str">
        <f t="shared" si="22"/>
        <v/>
      </c>
      <c r="BY35" s="13">
        <f t="shared" si="23"/>
        <v>0</v>
      </c>
      <c r="BZ35" s="13" t="str">
        <f t="shared" si="24"/>
        <v/>
      </c>
      <c r="CA35" s="18" t="str">
        <f t="shared" si="25"/>
        <v/>
      </c>
      <c r="CB35" s="19"/>
      <c r="CC35" s="19"/>
      <c r="CE35" s="96"/>
      <c r="CF35" s="96"/>
      <c r="CG35" s="96"/>
      <c r="CH35" s="96"/>
      <c r="CI35" s="96"/>
      <c r="CJ35" s="96"/>
      <c r="CK35" s="96"/>
      <c r="CL35" s="96"/>
      <c r="CM35" s="96"/>
      <c r="CN35" s="96"/>
      <c r="CO35" s="96"/>
      <c r="CP35" s="96"/>
      <c r="CQ35" s="96"/>
      <c r="CR35" s="96"/>
      <c r="CS35" s="96"/>
      <c r="CT35" s="96"/>
      <c r="CU35" s="96"/>
      <c r="CV35" s="96"/>
      <c r="CW35" s="96"/>
      <c r="CX35" s="96"/>
      <c r="CY35" s="96"/>
      <c r="CZ35" s="96"/>
    </row>
    <row r="36" spans="1:104" s="20" customFormat="1" ht="15.95" customHeight="1">
      <c r="A36" s="13">
        <v>31</v>
      </c>
      <c r="B36" s="256"/>
      <c r="C36" s="256"/>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3" t="str">
        <f t="shared" si="1"/>
        <v/>
      </c>
      <c r="BC36" s="13" t="str">
        <f t="shared" si="2"/>
        <v/>
      </c>
      <c r="BD36" s="15" t="str">
        <f t="shared" si="3"/>
        <v/>
      </c>
      <c r="BE36" s="16" t="str">
        <f t="shared" si="0"/>
        <v/>
      </c>
      <c r="BF36" s="17">
        <f t="shared" si="4"/>
        <v>0</v>
      </c>
      <c r="BG36" s="13" t="str">
        <f t="shared" si="5"/>
        <v/>
      </c>
      <c r="BH36" s="128" t="str">
        <f t="shared" si="6"/>
        <v/>
      </c>
      <c r="BI36" s="13">
        <f t="shared" si="7"/>
        <v>0</v>
      </c>
      <c r="BJ36" s="13" t="str">
        <f t="shared" si="8"/>
        <v/>
      </c>
      <c r="BK36" s="13" t="str">
        <f t="shared" si="9"/>
        <v/>
      </c>
      <c r="BL36" s="128" t="str">
        <f t="shared" si="10"/>
        <v/>
      </c>
      <c r="BM36" s="13">
        <f t="shared" si="11"/>
        <v>0</v>
      </c>
      <c r="BN36" s="13" t="str">
        <f t="shared" si="12"/>
        <v/>
      </c>
      <c r="BO36" s="13" t="str">
        <f t="shared" si="13"/>
        <v/>
      </c>
      <c r="BP36" s="128" t="str">
        <f t="shared" si="14"/>
        <v/>
      </c>
      <c r="BQ36" s="13">
        <f t="shared" si="15"/>
        <v>0</v>
      </c>
      <c r="BR36" s="13" t="str">
        <f t="shared" si="16"/>
        <v/>
      </c>
      <c r="BS36" s="13" t="str">
        <f t="shared" si="17"/>
        <v/>
      </c>
      <c r="BT36" s="128" t="str">
        <f t="shared" si="18"/>
        <v/>
      </c>
      <c r="BU36" s="13">
        <f t="shared" si="19"/>
        <v>0</v>
      </c>
      <c r="BV36" s="13" t="str">
        <f t="shared" si="20"/>
        <v/>
      </c>
      <c r="BW36" s="13" t="str">
        <f t="shared" si="21"/>
        <v/>
      </c>
      <c r="BX36" s="128" t="str">
        <f t="shared" si="22"/>
        <v/>
      </c>
      <c r="BY36" s="13">
        <f t="shared" si="23"/>
        <v>0</v>
      </c>
      <c r="BZ36" s="13" t="str">
        <f t="shared" si="24"/>
        <v/>
      </c>
      <c r="CA36" s="18" t="str">
        <f t="shared" si="25"/>
        <v/>
      </c>
      <c r="CB36" s="19"/>
      <c r="CC36" s="19"/>
      <c r="CE36" s="96"/>
      <c r="CF36" s="96"/>
      <c r="CG36" s="96"/>
      <c r="CH36" s="96"/>
      <c r="CI36" s="96"/>
      <c r="CJ36" s="96"/>
      <c r="CK36" s="96"/>
      <c r="CL36" s="96"/>
      <c r="CM36" s="96"/>
      <c r="CN36" s="96"/>
      <c r="CO36" s="96"/>
      <c r="CP36" s="96"/>
      <c r="CQ36" s="96"/>
      <c r="CR36" s="96"/>
      <c r="CS36" s="96"/>
      <c r="CT36" s="96"/>
      <c r="CU36" s="96"/>
      <c r="CV36" s="96"/>
      <c r="CW36" s="96"/>
      <c r="CX36" s="96"/>
      <c r="CY36" s="96"/>
      <c r="CZ36" s="96"/>
    </row>
    <row r="37" spans="1:104" s="20" customFormat="1" ht="15.95" customHeight="1">
      <c r="A37" s="13">
        <v>32</v>
      </c>
      <c r="B37" s="256"/>
      <c r="C37" s="256"/>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3" t="str">
        <f t="shared" si="1"/>
        <v/>
      </c>
      <c r="BC37" s="13" t="str">
        <f t="shared" si="2"/>
        <v/>
      </c>
      <c r="BD37" s="15" t="str">
        <f t="shared" si="3"/>
        <v/>
      </c>
      <c r="BE37" s="16" t="str">
        <f t="shared" si="0"/>
        <v/>
      </c>
      <c r="BF37" s="17">
        <f t="shared" si="4"/>
        <v>0</v>
      </c>
      <c r="BG37" s="13" t="str">
        <f t="shared" si="5"/>
        <v/>
      </c>
      <c r="BH37" s="128" t="str">
        <f t="shared" si="6"/>
        <v/>
      </c>
      <c r="BI37" s="13">
        <f t="shared" si="7"/>
        <v>0</v>
      </c>
      <c r="BJ37" s="13" t="str">
        <f t="shared" si="8"/>
        <v/>
      </c>
      <c r="BK37" s="13" t="str">
        <f t="shared" si="9"/>
        <v/>
      </c>
      <c r="BL37" s="128" t="str">
        <f t="shared" si="10"/>
        <v/>
      </c>
      <c r="BM37" s="13">
        <f t="shared" si="11"/>
        <v>0</v>
      </c>
      <c r="BN37" s="13" t="str">
        <f t="shared" si="12"/>
        <v/>
      </c>
      <c r="BO37" s="13" t="str">
        <f t="shared" si="13"/>
        <v/>
      </c>
      <c r="BP37" s="128" t="str">
        <f t="shared" si="14"/>
        <v/>
      </c>
      <c r="BQ37" s="13">
        <f t="shared" si="15"/>
        <v>0</v>
      </c>
      <c r="BR37" s="13" t="str">
        <f t="shared" si="16"/>
        <v/>
      </c>
      <c r="BS37" s="13" t="str">
        <f t="shared" si="17"/>
        <v/>
      </c>
      <c r="BT37" s="128" t="str">
        <f t="shared" si="18"/>
        <v/>
      </c>
      <c r="BU37" s="13">
        <f t="shared" si="19"/>
        <v>0</v>
      </c>
      <c r="BV37" s="13" t="str">
        <f t="shared" si="20"/>
        <v/>
      </c>
      <c r="BW37" s="13" t="str">
        <f t="shared" si="21"/>
        <v/>
      </c>
      <c r="BX37" s="128" t="str">
        <f t="shared" si="22"/>
        <v/>
      </c>
      <c r="BY37" s="13">
        <f t="shared" si="23"/>
        <v>0</v>
      </c>
      <c r="BZ37" s="13" t="str">
        <f t="shared" si="24"/>
        <v/>
      </c>
      <c r="CA37" s="18" t="str">
        <f t="shared" si="25"/>
        <v/>
      </c>
      <c r="CB37" s="19"/>
      <c r="CC37" s="19"/>
      <c r="CE37" s="96"/>
      <c r="CF37" s="96"/>
      <c r="CG37" s="96"/>
      <c r="CH37" s="96"/>
      <c r="CI37" s="96"/>
      <c r="CJ37" s="96"/>
      <c r="CK37" s="96"/>
      <c r="CL37" s="96"/>
      <c r="CM37" s="96"/>
      <c r="CN37" s="96"/>
      <c r="CO37" s="96"/>
      <c r="CP37" s="96"/>
      <c r="CQ37" s="96"/>
      <c r="CR37" s="96"/>
      <c r="CS37" s="96"/>
      <c r="CT37" s="96"/>
      <c r="CU37" s="96"/>
      <c r="CV37" s="96"/>
      <c r="CW37" s="96"/>
      <c r="CX37" s="96"/>
      <c r="CY37" s="96"/>
      <c r="CZ37" s="96"/>
    </row>
    <row r="38" spans="1:104" s="20" customFormat="1" ht="15.95" customHeight="1">
      <c r="A38" s="13">
        <v>33</v>
      </c>
      <c r="B38" s="256"/>
      <c r="C38" s="256"/>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3" t="str">
        <f t="shared" si="1"/>
        <v/>
      </c>
      <c r="BC38" s="13" t="str">
        <f t="shared" si="2"/>
        <v/>
      </c>
      <c r="BD38" s="15" t="str">
        <f t="shared" si="3"/>
        <v/>
      </c>
      <c r="BE38" s="16" t="str">
        <f t="shared" si="0"/>
        <v/>
      </c>
      <c r="BF38" s="17">
        <f t="shared" si="4"/>
        <v>0</v>
      </c>
      <c r="BG38" s="13" t="str">
        <f t="shared" si="5"/>
        <v/>
      </c>
      <c r="BH38" s="128" t="str">
        <f t="shared" si="6"/>
        <v/>
      </c>
      <c r="BI38" s="13">
        <f t="shared" si="7"/>
        <v>0</v>
      </c>
      <c r="BJ38" s="13" t="str">
        <f t="shared" si="8"/>
        <v/>
      </c>
      <c r="BK38" s="13" t="str">
        <f t="shared" si="9"/>
        <v/>
      </c>
      <c r="BL38" s="128" t="str">
        <f t="shared" si="10"/>
        <v/>
      </c>
      <c r="BM38" s="13">
        <f t="shared" si="11"/>
        <v>0</v>
      </c>
      <c r="BN38" s="13" t="str">
        <f t="shared" si="12"/>
        <v/>
      </c>
      <c r="BO38" s="13" t="str">
        <f t="shared" si="13"/>
        <v/>
      </c>
      <c r="BP38" s="128" t="str">
        <f t="shared" si="14"/>
        <v/>
      </c>
      <c r="BQ38" s="13">
        <f t="shared" si="15"/>
        <v>0</v>
      </c>
      <c r="BR38" s="13" t="str">
        <f t="shared" si="16"/>
        <v/>
      </c>
      <c r="BS38" s="13" t="str">
        <f t="shared" si="17"/>
        <v/>
      </c>
      <c r="BT38" s="128" t="str">
        <f t="shared" si="18"/>
        <v/>
      </c>
      <c r="BU38" s="13">
        <f t="shared" si="19"/>
        <v>0</v>
      </c>
      <c r="BV38" s="13" t="str">
        <f t="shared" si="20"/>
        <v/>
      </c>
      <c r="BW38" s="13" t="str">
        <f t="shared" si="21"/>
        <v/>
      </c>
      <c r="BX38" s="128" t="str">
        <f t="shared" si="22"/>
        <v/>
      </c>
      <c r="BY38" s="13">
        <f t="shared" si="23"/>
        <v>0</v>
      </c>
      <c r="BZ38" s="13" t="str">
        <f t="shared" si="24"/>
        <v/>
      </c>
      <c r="CA38" s="18" t="str">
        <f t="shared" si="25"/>
        <v/>
      </c>
      <c r="CB38" s="19"/>
      <c r="CC38" s="19"/>
      <c r="CE38" s="96"/>
      <c r="CF38" s="96"/>
      <c r="CG38" s="96"/>
      <c r="CH38" s="96"/>
      <c r="CI38" s="96"/>
      <c r="CJ38" s="96"/>
      <c r="CK38" s="96"/>
      <c r="CL38" s="96"/>
      <c r="CM38" s="96"/>
      <c r="CN38" s="96"/>
      <c r="CO38" s="96"/>
      <c r="CP38" s="96"/>
      <c r="CQ38" s="96"/>
      <c r="CR38" s="96"/>
      <c r="CS38" s="96"/>
      <c r="CT38" s="96"/>
      <c r="CU38" s="96"/>
      <c r="CV38" s="96"/>
      <c r="CW38" s="96"/>
      <c r="CX38" s="96"/>
      <c r="CY38" s="96"/>
      <c r="CZ38" s="96"/>
    </row>
    <row r="39" spans="1:104" s="20" customFormat="1" ht="15.95" customHeight="1">
      <c r="A39" s="13">
        <v>34</v>
      </c>
      <c r="B39" s="256"/>
      <c r="C39" s="256"/>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3" t="str">
        <f t="shared" si="1"/>
        <v/>
      </c>
      <c r="BC39" s="13" t="str">
        <f t="shared" si="2"/>
        <v/>
      </c>
      <c r="BD39" s="15" t="str">
        <f t="shared" si="3"/>
        <v/>
      </c>
      <c r="BE39" s="16" t="str">
        <f t="shared" si="0"/>
        <v/>
      </c>
      <c r="BF39" s="17">
        <f t="shared" si="4"/>
        <v>0</v>
      </c>
      <c r="BG39" s="13" t="str">
        <f t="shared" si="5"/>
        <v/>
      </c>
      <c r="BH39" s="128" t="str">
        <f t="shared" si="6"/>
        <v/>
      </c>
      <c r="BI39" s="13">
        <f t="shared" si="7"/>
        <v>0</v>
      </c>
      <c r="BJ39" s="13" t="str">
        <f t="shared" si="8"/>
        <v/>
      </c>
      <c r="BK39" s="13" t="str">
        <f t="shared" si="9"/>
        <v/>
      </c>
      <c r="BL39" s="128" t="str">
        <f t="shared" si="10"/>
        <v/>
      </c>
      <c r="BM39" s="13">
        <f t="shared" si="11"/>
        <v>0</v>
      </c>
      <c r="BN39" s="13" t="str">
        <f t="shared" si="12"/>
        <v/>
      </c>
      <c r="BO39" s="13" t="str">
        <f t="shared" si="13"/>
        <v/>
      </c>
      <c r="BP39" s="128" t="str">
        <f t="shared" si="14"/>
        <v/>
      </c>
      <c r="BQ39" s="13">
        <f t="shared" si="15"/>
        <v>0</v>
      </c>
      <c r="BR39" s="13" t="str">
        <f t="shared" si="16"/>
        <v/>
      </c>
      <c r="BS39" s="13" t="str">
        <f t="shared" si="17"/>
        <v/>
      </c>
      <c r="BT39" s="128" t="str">
        <f t="shared" si="18"/>
        <v/>
      </c>
      <c r="BU39" s="13">
        <f t="shared" si="19"/>
        <v>0</v>
      </c>
      <c r="BV39" s="13" t="str">
        <f t="shared" si="20"/>
        <v/>
      </c>
      <c r="BW39" s="13" t="str">
        <f t="shared" si="21"/>
        <v/>
      </c>
      <c r="BX39" s="128" t="str">
        <f t="shared" si="22"/>
        <v/>
      </c>
      <c r="BY39" s="13">
        <f t="shared" si="23"/>
        <v>0</v>
      </c>
      <c r="BZ39" s="13" t="str">
        <f t="shared" si="24"/>
        <v/>
      </c>
      <c r="CA39" s="18" t="str">
        <f t="shared" si="25"/>
        <v/>
      </c>
      <c r="CB39" s="19"/>
      <c r="CC39" s="19"/>
      <c r="CE39" s="96"/>
      <c r="CF39" s="96"/>
      <c r="CG39" s="96"/>
      <c r="CH39" s="96"/>
      <c r="CI39" s="96"/>
      <c r="CJ39" s="96"/>
      <c r="CK39" s="96"/>
      <c r="CL39" s="96"/>
      <c r="CM39" s="96"/>
      <c r="CN39" s="96"/>
      <c r="CO39" s="96"/>
      <c r="CP39" s="96"/>
      <c r="CQ39" s="96"/>
      <c r="CR39" s="96"/>
      <c r="CS39" s="96"/>
      <c r="CT39" s="96"/>
      <c r="CU39" s="96"/>
      <c r="CV39" s="96"/>
      <c r="CW39" s="96"/>
      <c r="CX39" s="96"/>
      <c r="CY39" s="96"/>
      <c r="CZ39" s="96"/>
    </row>
    <row r="40" spans="1:104" s="20" customFormat="1" ht="15.95" customHeight="1">
      <c r="A40" s="13">
        <v>35</v>
      </c>
      <c r="B40" s="256"/>
      <c r="C40" s="256"/>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3" t="str">
        <f t="shared" si="1"/>
        <v/>
      </c>
      <c r="BC40" s="13" t="str">
        <f t="shared" si="2"/>
        <v/>
      </c>
      <c r="BD40" s="15" t="str">
        <f t="shared" si="3"/>
        <v/>
      </c>
      <c r="BE40" s="196" t="str">
        <f t="shared" si="0"/>
        <v/>
      </c>
      <c r="BF40" s="17">
        <f t="shared" si="4"/>
        <v>0</v>
      </c>
      <c r="BG40" s="13" t="str">
        <f t="shared" si="5"/>
        <v/>
      </c>
      <c r="BH40" s="128" t="str">
        <f t="shared" si="6"/>
        <v/>
      </c>
      <c r="BI40" s="13">
        <f t="shared" si="7"/>
        <v>0</v>
      </c>
      <c r="BJ40" s="13" t="str">
        <f t="shared" si="8"/>
        <v/>
      </c>
      <c r="BK40" s="13" t="str">
        <f t="shared" si="9"/>
        <v/>
      </c>
      <c r="BL40" s="128" t="str">
        <f t="shared" si="10"/>
        <v/>
      </c>
      <c r="BM40" s="13">
        <f t="shared" si="11"/>
        <v>0</v>
      </c>
      <c r="BN40" s="13" t="str">
        <f t="shared" si="12"/>
        <v/>
      </c>
      <c r="BO40" s="13" t="str">
        <f t="shared" si="13"/>
        <v/>
      </c>
      <c r="BP40" s="128" t="str">
        <f t="shared" si="14"/>
        <v/>
      </c>
      <c r="BQ40" s="13">
        <f t="shared" si="15"/>
        <v>0</v>
      </c>
      <c r="BR40" s="13" t="str">
        <f t="shared" si="16"/>
        <v/>
      </c>
      <c r="BS40" s="13" t="str">
        <f t="shared" si="17"/>
        <v/>
      </c>
      <c r="BT40" s="128" t="str">
        <f t="shared" si="18"/>
        <v/>
      </c>
      <c r="BU40" s="13">
        <f t="shared" si="19"/>
        <v>0</v>
      </c>
      <c r="BV40" s="13" t="str">
        <f t="shared" si="20"/>
        <v/>
      </c>
      <c r="BW40" s="13" t="str">
        <f t="shared" si="21"/>
        <v/>
      </c>
      <c r="BX40" s="128" t="str">
        <f t="shared" si="22"/>
        <v/>
      </c>
      <c r="BY40" s="13">
        <f t="shared" si="23"/>
        <v>0</v>
      </c>
      <c r="BZ40" s="13" t="str">
        <f t="shared" si="24"/>
        <v/>
      </c>
      <c r="CA40" s="18" t="str">
        <f t="shared" si="25"/>
        <v/>
      </c>
      <c r="CB40" s="19"/>
      <c r="CC40" s="19"/>
      <c r="CE40" s="96"/>
      <c r="CF40" s="96"/>
      <c r="CG40" s="96"/>
      <c r="CH40" s="96"/>
      <c r="CI40" s="96"/>
      <c r="CJ40" s="96"/>
      <c r="CK40" s="96"/>
      <c r="CL40" s="96"/>
      <c r="CM40" s="96"/>
      <c r="CN40" s="96"/>
      <c r="CO40" s="96"/>
      <c r="CP40" s="96"/>
      <c r="CQ40" s="96"/>
      <c r="CR40" s="96"/>
      <c r="CS40" s="96"/>
      <c r="CT40" s="96"/>
      <c r="CU40" s="96"/>
      <c r="CV40" s="96"/>
      <c r="CW40" s="96"/>
      <c r="CX40" s="96"/>
      <c r="CY40" s="96"/>
      <c r="CZ40" s="96"/>
    </row>
    <row r="41" spans="1:104" s="20" customFormat="1" ht="39.950000000000003" customHeight="1">
      <c r="A41" s="21">
        <f>COUNTIF(B6:B40,"")</f>
        <v>35</v>
      </c>
      <c r="B41" s="22">
        <f>35-A41</f>
        <v>0</v>
      </c>
      <c r="C41" s="6" t="s">
        <v>27</v>
      </c>
      <c r="D41" s="23">
        <f>COUNTIF(D6:D40,"0")</f>
        <v>0</v>
      </c>
      <c r="E41" s="23">
        <f t="shared" ref="E41:AQ41" si="26">COUNTIF(E6:E40,"0")</f>
        <v>0</v>
      </c>
      <c r="F41" s="23">
        <f t="shared" si="26"/>
        <v>0</v>
      </c>
      <c r="G41" s="23">
        <f t="shared" si="26"/>
        <v>0</v>
      </c>
      <c r="H41" s="23">
        <f t="shared" si="26"/>
        <v>0</v>
      </c>
      <c r="I41" s="23">
        <f t="shared" si="26"/>
        <v>0</v>
      </c>
      <c r="J41" s="23">
        <f t="shared" si="26"/>
        <v>0</v>
      </c>
      <c r="K41" s="23">
        <f t="shared" si="26"/>
        <v>0</v>
      </c>
      <c r="L41" s="23">
        <f t="shared" si="26"/>
        <v>0</v>
      </c>
      <c r="M41" s="23">
        <f t="shared" si="26"/>
        <v>0</v>
      </c>
      <c r="N41" s="23">
        <f t="shared" si="26"/>
        <v>0</v>
      </c>
      <c r="O41" s="23">
        <f t="shared" si="26"/>
        <v>0</v>
      </c>
      <c r="P41" s="23">
        <f t="shared" si="26"/>
        <v>0</v>
      </c>
      <c r="Q41" s="23">
        <f t="shared" si="26"/>
        <v>0</v>
      </c>
      <c r="R41" s="23">
        <f t="shared" si="26"/>
        <v>0</v>
      </c>
      <c r="S41" s="23">
        <f t="shared" si="26"/>
        <v>0</v>
      </c>
      <c r="T41" s="23">
        <f t="shared" si="26"/>
        <v>0</v>
      </c>
      <c r="U41" s="23">
        <f t="shared" si="26"/>
        <v>0</v>
      </c>
      <c r="V41" s="23">
        <f t="shared" si="26"/>
        <v>0</v>
      </c>
      <c r="W41" s="23">
        <f t="shared" si="26"/>
        <v>0</v>
      </c>
      <c r="X41" s="23">
        <f t="shared" si="26"/>
        <v>0</v>
      </c>
      <c r="Y41" s="23">
        <f t="shared" si="26"/>
        <v>0</v>
      </c>
      <c r="Z41" s="23">
        <f t="shared" si="26"/>
        <v>0</v>
      </c>
      <c r="AA41" s="23">
        <f t="shared" si="26"/>
        <v>0</v>
      </c>
      <c r="AB41" s="23">
        <f t="shared" si="26"/>
        <v>0</v>
      </c>
      <c r="AC41" s="23">
        <f t="shared" si="26"/>
        <v>0</v>
      </c>
      <c r="AD41" s="23">
        <f t="shared" si="26"/>
        <v>0</v>
      </c>
      <c r="AE41" s="23">
        <f t="shared" si="26"/>
        <v>0</v>
      </c>
      <c r="AF41" s="23">
        <f t="shared" si="26"/>
        <v>0</v>
      </c>
      <c r="AG41" s="23">
        <f t="shared" si="26"/>
        <v>0</v>
      </c>
      <c r="AH41" s="23">
        <f t="shared" si="26"/>
        <v>0</v>
      </c>
      <c r="AI41" s="23">
        <f t="shared" si="26"/>
        <v>0</v>
      </c>
      <c r="AJ41" s="23">
        <f t="shared" si="26"/>
        <v>0</v>
      </c>
      <c r="AK41" s="23">
        <f t="shared" si="26"/>
        <v>0</v>
      </c>
      <c r="AL41" s="23">
        <f t="shared" si="26"/>
        <v>0</v>
      </c>
      <c r="AM41" s="23">
        <f t="shared" si="26"/>
        <v>0</v>
      </c>
      <c r="AN41" s="23">
        <f t="shared" si="26"/>
        <v>0</v>
      </c>
      <c r="AO41" s="23">
        <f t="shared" si="26"/>
        <v>0</v>
      </c>
      <c r="AP41" s="23">
        <f t="shared" si="26"/>
        <v>0</v>
      </c>
      <c r="AQ41" s="23">
        <f t="shared" si="26"/>
        <v>0</v>
      </c>
      <c r="AR41" s="23">
        <f t="shared" ref="AR41:BA41" si="27">COUNTIF(AR6:AR40,"0")</f>
        <v>0</v>
      </c>
      <c r="AS41" s="23">
        <f t="shared" si="27"/>
        <v>0</v>
      </c>
      <c r="AT41" s="23">
        <f t="shared" si="27"/>
        <v>0</v>
      </c>
      <c r="AU41" s="23">
        <f t="shared" si="27"/>
        <v>0</v>
      </c>
      <c r="AV41" s="23">
        <f t="shared" si="27"/>
        <v>0</v>
      </c>
      <c r="AW41" s="23">
        <f t="shared" si="27"/>
        <v>0</v>
      </c>
      <c r="AX41" s="23">
        <f t="shared" si="27"/>
        <v>0</v>
      </c>
      <c r="AY41" s="23">
        <f t="shared" si="27"/>
        <v>0</v>
      </c>
      <c r="AZ41" s="23">
        <f t="shared" si="27"/>
        <v>0</v>
      </c>
      <c r="BA41" s="23">
        <f t="shared" si="27"/>
        <v>0</v>
      </c>
      <c r="BB41" s="4"/>
      <c r="BC41" s="258" t="s">
        <v>209</v>
      </c>
      <c r="BD41" s="258"/>
      <c r="BE41" s="203">
        <f>COUNTIF(BE6:BE40,"Difficulté")</f>
        <v>0</v>
      </c>
      <c r="BF41" s="4"/>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24"/>
      <c r="CE41" s="96"/>
      <c r="CF41" s="96"/>
      <c r="CG41" s="96"/>
      <c r="CH41" s="96"/>
      <c r="CI41" s="96"/>
      <c r="CJ41" s="96"/>
      <c r="CK41" s="96"/>
      <c r="CL41" s="96"/>
      <c r="CM41" s="96"/>
      <c r="CN41" s="96"/>
      <c r="CO41" s="96"/>
      <c r="CP41" s="96"/>
      <c r="CQ41" s="96"/>
      <c r="CR41" s="96"/>
      <c r="CS41" s="96"/>
      <c r="CT41" s="96"/>
      <c r="CU41" s="96"/>
      <c r="CV41" s="96"/>
      <c r="CW41" s="96"/>
      <c r="CX41" s="96"/>
      <c r="CY41" s="96"/>
      <c r="CZ41" s="96"/>
    </row>
    <row r="42" spans="1:104" ht="39.950000000000003" customHeight="1">
      <c r="A42" s="4"/>
      <c r="B42" s="4"/>
      <c r="C42" s="7" t="s">
        <v>28</v>
      </c>
      <c r="D42" s="23">
        <f>COUNTIF(D6:D40,"1")</f>
        <v>0</v>
      </c>
      <c r="E42" s="23">
        <f t="shared" ref="E42:AQ42" si="28">COUNTIF(E6:E40,"1")</f>
        <v>0</v>
      </c>
      <c r="F42" s="23">
        <f t="shared" si="28"/>
        <v>0</v>
      </c>
      <c r="G42" s="23">
        <f t="shared" si="28"/>
        <v>0</v>
      </c>
      <c r="H42" s="23">
        <f t="shared" si="28"/>
        <v>0</v>
      </c>
      <c r="I42" s="23">
        <f t="shared" si="28"/>
        <v>0</v>
      </c>
      <c r="J42" s="23">
        <f t="shared" si="28"/>
        <v>0</v>
      </c>
      <c r="K42" s="23">
        <f t="shared" si="28"/>
        <v>0</v>
      </c>
      <c r="L42" s="23">
        <f t="shared" si="28"/>
        <v>0</v>
      </c>
      <c r="M42" s="23">
        <f t="shared" si="28"/>
        <v>0</v>
      </c>
      <c r="N42" s="23">
        <f t="shared" si="28"/>
        <v>0</v>
      </c>
      <c r="O42" s="23">
        <f t="shared" si="28"/>
        <v>0</v>
      </c>
      <c r="P42" s="23">
        <f t="shared" si="28"/>
        <v>0</v>
      </c>
      <c r="Q42" s="23">
        <f t="shared" si="28"/>
        <v>0</v>
      </c>
      <c r="R42" s="23">
        <f t="shared" si="28"/>
        <v>0</v>
      </c>
      <c r="S42" s="23">
        <f t="shared" si="28"/>
        <v>0</v>
      </c>
      <c r="T42" s="23">
        <f t="shared" si="28"/>
        <v>0</v>
      </c>
      <c r="U42" s="23">
        <f t="shared" si="28"/>
        <v>0</v>
      </c>
      <c r="V42" s="23">
        <f t="shared" si="28"/>
        <v>0</v>
      </c>
      <c r="W42" s="23">
        <f t="shared" si="28"/>
        <v>0</v>
      </c>
      <c r="X42" s="23">
        <f t="shared" si="28"/>
        <v>0</v>
      </c>
      <c r="Y42" s="23">
        <f t="shared" si="28"/>
        <v>0</v>
      </c>
      <c r="Z42" s="23">
        <f t="shared" si="28"/>
        <v>0</v>
      </c>
      <c r="AA42" s="23">
        <f t="shared" si="28"/>
        <v>0</v>
      </c>
      <c r="AB42" s="23">
        <f t="shared" si="28"/>
        <v>0</v>
      </c>
      <c r="AC42" s="23">
        <f t="shared" si="28"/>
        <v>0</v>
      </c>
      <c r="AD42" s="23">
        <f t="shared" si="28"/>
        <v>0</v>
      </c>
      <c r="AE42" s="23">
        <f t="shared" si="28"/>
        <v>0</v>
      </c>
      <c r="AF42" s="23">
        <f t="shared" si="28"/>
        <v>0</v>
      </c>
      <c r="AG42" s="23">
        <f t="shared" si="28"/>
        <v>0</v>
      </c>
      <c r="AH42" s="23">
        <f t="shared" si="28"/>
        <v>0</v>
      </c>
      <c r="AI42" s="23">
        <f t="shared" si="28"/>
        <v>0</v>
      </c>
      <c r="AJ42" s="23">
        <f t="shared" si="28"/>
        <v>0</v>
      </c>
      <c r="AK42" s="23">
        <f t="shared" si="28"/>
        <v>0</v>
      </c>
      <c r="AL42" s="23">
        <f t="shared" si="28"/>
        <v>0</v>
      </c>
      <c r="AM42" s="23">
        <f t="shared" si="28"/>
        <v>0</v>
      </c>
      <c r="AN42" s="23">
        <f t="shared" si="28"/>
        <v>0</v>
      </c>
      <c r="AO42" s="23">
        <f t="shared" si="28"/>
        <v>0</v>
      </c>
      <c r="AP42" s="23">
        <f t="shared" si="28"/>
        <v>0</v>
      </c>
      <c r="AQ42" s="23">
        <f t="shared" si="28"/>
        <v>0</v>
      </c>
      <c r="AR42" s="23">
        <f t="shared" ref="AR42:BA42" si="29">COUNTIF(AR6:AR40,"1")</f>
        <v>0</v>
      </c>
      <c r="AS42" s="23">
        <f t="shared" si="29"/>
        <v>0</v>
      </c>
      <c r="AT42" s="23">
        <f t="shared" si="29"/>
        <v>0</v>
      </c>
      <c r="AU42" s="23">
        <f t="shared" si="29"/>
        <v>0</v>
      </c>
      <c r="AV42" s="23">
        <f t="shared" si="29"/>
        <v>0</v>
      </c>
      <c r="AW42" s="23">
        <f t="shared" si="29"/>
        <v>0</v>
      </c>
      <c r="AX42" s="23">
        <f t="shared" si="29"/>
        <v>0</v>
      </c>
      <c r="AY42" s="23">
        <f t="shared" si="29"/>
        <v>0</v>
      </c>
      <c r="AZ42" s="23">
        <f t="shared" si="29"/>
        <v>0</v>
      </c>
      <c r="BA42" s="23">
        <f t="shared" si="29"/>
        <v>0</v>
      </c>
      <c r="BB42" s="4"/>
      <c r="BC42" s="258" t="s">
        <v>210</v>
      </c>
      <c r="BD42" s="258"/>
      <c r="BE42" s="203">
        <f>BG86</f>
        <v>0</v>
      </c>
      <c r="BF42" s="4"/>
      <c r="BG42" s="4"/>
      <c r="BH42" s="4"/>
      <c r="BI42" s="4"/>
      <c r="BJ42" s="4"/>
      <c r="BK42" s="4"/>
      <c r="BL42" s="4"/>
      <c r="BM42" s="4"/>
      <c r="BN42" s="4"/>
      <c r="BO42" s="4"/>
      <c r="BP42" s="4"/>
      <c r="BQ42" s="4"/>
      <c r="BR42" s="4"/>
      <c r="BS42" s="4"/>
      <c r="BT42" s="4"/>
      <c r="BU42" s="4"/>
      <c r="BV42" s="4"/>
      <c r="BW42" s="4"/>
      <c r="BX42" s="4"/>
      <c r="BY42" s="4"/>
      <c r="BZ42" s="4"/>
      <c r="CA42" s="4"/>
      <c r="CB42" s="4"/>
      <c r="CC42" s="4"/>
      <c r="CD42" s="5"/>
      <c r="CE42" s="122"/>
      <c r="CF42" s="122"/>
      <c r="CG42" s="122"/>
      <c r="CH42" s="122"/>
      <c r="CI42" s="122"/>
      <c r="CJ42" s="122"/>
      <c r="CK42" s="122"/>
      <c r="CL42" s="122"/>
      <c r="CM42" s="122"/>
      <c r="CN42" s="122"/>
      <c r="CO42" s="122"/>
      <c r="CP42" s="122"/>
      <c r="CQ42" s="122"/>
      <c r="CR42" s="122"/>
      <c r="CS42" s="122"/>
      <c r="CT42" s="122"/>
      <c r="CU42" s="122"/>
      <c r="CV42" s="122"/>
      <c r="CW42" s="122"/>
      <c r="CX42" s="122"/>
      <c r="CY42" s="122"/>
      <c r="CZ42" s="122"/>
    </row>
    <row r="43" spans="1:104" ht="50.1" customHeight="1">
      <c r="A43" s="4"/>
      <c r="B43" s="4"/>
      <c r="C43" s="9" t="s">
        <v>29</v>
      </c>
      <c r="D43" s="25" t="str">
        <f>IF(D47=0,"",D42/D47)</f>
        <v/>
      </c>
      <c r="E43" s="25" t="str">
        <f t="shared" ref="E43:W43" si="30">IF(E47=0,"",E42/E47)</f>
        <v/>
      </c>
      <c r="F43" s="25" t="str">
        <f t="shared" si="30"/>
        <v/>
      </c>
      <c r="G43" s="25" t="str">
        <f t="shared" si="30"/>
        <v/>
      </c>
      <c r="H43" s="25" t="str">
        <f t="shared" si="30"/>
        <v/>
      </c>
      <c r="I43" s="25" t="str">
        <f t="shared" si="30"/>
        <v/>
      </c>
      <c r="J43" s="25" t="str">
        <f t="shared" si="30"/>
        <v/>
      </c>
      <c r="K43" s="25" t="str">
        <f t="shared" si="30"/>
        <v/>
      </c>
      <c r="L43" s="25" t="str">
        <f t="shared" si="30"/>
        <v/>
      </c>
      <c r="M43" s="25" t="str">
        <f t="shared" si="30"/>
        <v/>
      </c>
      <c r="N43" s="25" t="str">
        <f t="shared" si="30"/>
        <v/>
      </c>
      <c r="O43" s="25" t="str">
        <f t="shared" si="30"/>
        <v/>
      </c>
      <c r="P43" s="25" t="str">
        <f t="shared" si="30"/>
        <v/>
      </c>
      <c r="Q43" s="25" t="str">
        <f t="shared" si="30"/>
        <v/>
      </c>
      <c r="R43" s="25" t="str">
        <f t="shared" si="30"/>
        <v/>
      </c>
      <c r="S43" s="25" t="str">
        <f t="shared" si="30"/>
        <v/>
      </c>
      <c r="T43" s="25" t="str">
        <f t="shared" si="30"/>
        <v/>
      </c>
      <c r="U43" s="25" t="str">
        <f t="shared" si="30"/>
        <v/>
      </c>
      <c r="V43" s="25" t="str">
        <f t="shared" si="30"/>
        <v/>
      </c>
      <c r="W43" s="25" t="str">
        <f t="shared" si="30"/>
        <v/>
      </c>
      <c r="X43" s="25" t="str">
        <f t="shared" ref="X43:AQ43" si="31">IF(X47=0,"",X42/X47)</f>
        <v/>
      </c>
      <c r="Y43" s="25" t="str">
        <f t="shared" si="31"/>
        <v/>
      </c>
      <c r="Z43" s="25" t="str">
        <f t="shared" si="31"/>
        <v/>
      </c>
      <c r="AA43" s="25" t="str">
        <f t="shared" si="31"/>
        <v/>
      </c>
      <c r="AB43" s="25" t="str">
        <f t="shared" si="31"/>
        <v/>
      </c>
      <c r="AC43" s="25" t="str">
        <f t="shared" si="31"/>
        <v/>
      </c>
      <c r="AD43" s="25" t="str">
        <f t="shared" si="31"/>
        <v/>
      </c>
      <c r="AE43" s="25" t="str">
        <f t="shared" si="31"/>
        <v/>
      </c>
      <c r="AF43" s="25" t="str">
        <f t="shared" si="31"/>
        <v/>
      </c>
      <c r="AG43" s="25" t="str">
        <f t="shared" si="31"/>
        <v/>
      </c>
      <c r="AH43" s="25" t="str">
        <f t="shared" si="31"/>
        <v/>
      </c>
      <c r="AI43" s="25" t="str">
        <f t="shared" si="31"/>
        <v/>
      </c>
      <c r="AJ43" s="25" t="str">
        <f t="shared" si="31"/>
        <v/>
      </c>
      <c r="AK43" s="25" t="str">
        <f t="shared" si="31"/>
        <v/>
      </c>
      <c r="AL43" s="25" t="str">
        <f t="shared" si="31"/>
        <v/>
      </c>
      <c r="AM43" s="25" t="str">
        <f t="shared" si="31"/>
        <v/>
      </c>
      <c r="AN43" s="25" t="str">
        <f t="shared" si="31"/>
        <v/>
      </c>
      <c r="AO43" s="25" t="str">
        <f t="shared" si="31"/>
        <v/>
      </c>
      <c r="AP43" s="25" t="str">
        <f t="shared" si="31"/>
        <v/>
      </c>
      <c r="AQ43" s="25" t="str">
        <f t="shared" si="31"/>
        <v/>
      </c>
      <c r="AR43" s="25" t="str">
        <f t="shared" ref="AR43:BA43" si="32">IF(AR47=0,"",AR42/AR47)</f>
        <v/>
      </c>
      <c r="AS43" s="25" t="str">
        <f t="shared" si="32"/>
        <v/>
      </c>
      <c r="AT43" s="25" t="str">
        <f t="shared" si="32"/>
        <v/>
      </c>
      <c r="AU43" s="25" t="str">
        <f t="shared" si="32"/>
        <v/>
      </c>
      <c r="AV43" s="25" t="str">
        <f t="shared" si="32"/>
        <v/>
      </c>
      <c r="AW43" s="25" t="str">
        <f t="shared" si="32"/>
        <v/>
      </c>
      <c r="AX43" s="25" t="str">
        <f t="shared" si="32"/>
        <v/>
      </c>
      <c r="AY43" s="25" t="str">
        <f t="shared" si="32"/>
        <v/>
      </c>
      <c r="AZ43" s="25" t="str">
        <f t="shared" si="32"/>
        <v/>
      </c>
      <c r="BA43" s="25" t="str">
        <f t="shared" si="32"/>
        <v/>
      </c>
      <c r="BB43" s="26"/>
      <c r="BC43" s="26"/>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5"/>
      <c r="CE43" s="122"/>
      <c r="CF43" s="122"/>
      <c r="CG43" s="122"/>
      <c r="CH43" s="122"/>
      <c r="CI43" s="122"/>
      <c r="CJ43" s="122"/>
      <c r="CK43" s="122"/>
      <c r="CL43" s="122"/>
      <c r="CM43" s="122"/>
      <c r="CN43" s="122"/>
      <c r="CO43" s="122"/>
      <c r="CP43" s="122"/>
      <c r="CQ43" s="122"/>
      <c r="CR43" s="122"/>
      <c r="CS43" s="122"/>
      <c r="CT43" s="122"/>
      <c r="CU43" s="122"/>
      <c r="CV43" s="122"/>
      <c r="CW43" s="122"/>
      <c r="CX43" s="122"/>
      <c r="CY43" s="122"/>
      <c r="CZ43" s="122"/>
    </row>
    <row r="44" spans="1:104" ht="18">
      <c r="A44" s="4"/>
      <c r="B44" s="4"/>
      <c r="C44" s="27"/>
      <c r="D44" s="255" t="s">
        <v>79</v>
      </c>
      <c r="E44" s="255"/>
      <c r="F44" s="255"/>
      <c r="G44" s="255"/>
      <c r="H44" s="255"/>
      <c r="I44" s="255"/>
      <c r="J44" s="255"/>
      <c r="K44" s="255"/>
      <c r="L44" s="255"/>
      <c r="M44" s="255"/>
      <c r="N44" s="290" t="s">
        <v>5</v>
      </c>
      <c r="O44" s="291"/>
      <c r="P44" s="291"/>
      <c r="Q44" s="291"/>
      <c r="R44" s="291"/>
      <c r="S44" s="291"/>
      <c r="T44" s="260"/>
      <c r="U44" s="261"/>
      <c r="V44" s="259" t="s">
        <v>80</v>
      </c>
      <c r="W44" s="260"/>
      <c r="X44" s="260"/>
      <c r="Y44" s="260"/>
      <c r="Z44" s="260"/>
      <c r="AA44" s="261"/>
      <c r="AB44" s="262" t="s">
        <v>81</v>
      </c>
      <c r="AC44" s="260"/>
      <c r="AD44" s="260"/>
      <c r="AE44" s="260"/>
      <c r="AF44" s="260"/>
      <c r="AG44" s="260"/>
      <c r="AH44" s="260"/>
      <c r="AI44" s="260"/>
      <c r="AJ44" s="260"/>
      <c r="AK44" s="260"/>
      <c r="AL44" s="260"/>
      <c r="AM44" s="260"/>
      <c r="AN44" s="260"/>
      <c r="AO44" s="260"/>
      <c r="AP44" s="261"/>
      <c r="AQ44" s="283" t="s">
        <v>82</v>
      </c>
      <c r="AR44" s="284"/>
      <c r="AS44" s="284"/>
      <c r="AT44" s="284"/>
      <c r="AU44" s="284"/>
      <c r="AV44" s="284"/>
      <c r="AW44" s="284"/>
      <c r="AX44" s="284"/>
      <c r="AY44" s="284"/>
      <c r="AZ44" s="284"/>
      <c r="BA44" s="285"/>
      <c r="BB44" s="295" t="s">
        <v>229</v>
      </c>
      <c r="BC44" s="296"/>
      <c r="BD44" s="296"/>
      <c r="BE44" s="296"/>
      <c r="BF44" s="4"/>
      <c r="BG44" s="4"/>
      <c r="BH44" s="4"/>
      <c r="BI44" s="4"/>
      <c r="BJ44" s="4"/>
      <c r="BK44" s="4"/>
      <c r="BL44" s="4"/>
      <c r="BM44" s="4"/>
      <c r="BN44" s="4"/>
      <c r="BO44" s="4"/>
      <c r="BP44" s="4"/>
      <c r="BQ44" s="4"/>
      <c r="BR44" s="4"/>
      <c r="BS44" s="4"/>
      <c r="BT44" s="4"/>
      <c r="BU44" s="4"/>
      <c r="BV44" s="4"/>
      <c r="BW44" s="4"/>
      <c r="BX44" s="4"/>
      <c r="BY44" s="4"/>
      <c r="BZ44" s="4"/>
      <c r="CA44" s="4"/>
      <c r="CB44" s="4"/>
      <c r="CC44" s="4"/>
      <c r="CD44" s="5"/>
      <c r="CE44" s="122"/>
      <c r="CF44" s="122"/>
      <c r="CG44" s="122"/>
      <c r="CH44" s="122"/>
      <c r="CI44" s="122"/>
      <c r="CJ44" s="122"/>
      <c r="CK44" s="122"/>
      <c r="CL44" s="122"/>
      <c r="CM44" s="122"/>
      <c r="CN44" s="122"/>
      <c r="CO44" s="122"/>
      <c r="CP44" s="122"/>
      <c r="CQ44" s="122"/>
      <c r="CR44" s="122"/>
      <c r="CS44" s="122"/>
      <c r="CT44" s="122"/>
      <c r="CU44" s="122"/>
      <c r="CV44" s="122"/>
      <c r="CW44" s="122"/>
      <c r="CX44" s="122"/>
      <c r="CY44" s="122"/>
      <c r="CZ44" s="122"/>
    </row>
    <row r="45" spans="1:104" ht="42.75" customHeight="1">
      <c r="A45" s="4"/>
      <c r="B45" s="4"/>
      <c r="C45" s="155" t="s">
        <v>30</v>
      </c>
      <c r="D45" s="263" t="e">
        <f>AVERAGE(D43:M43)</f>
        <v>#DIV/0!</v>
      </c>
      <c r="E45" s="263"/>
      <c r="F45" s="263"/>
      <c r="G45" s="263"/>
      <c r="H45" s="263"/>
      <c r="I45" s="263"/>
      <c r="J45" s="263"/>
      <c r="K45" s="263"/>
      <c r="L45" s="263"/>
      <c r="M45" s="263"/>
      <c r="N45" s="286" t="e">
        <f>AVERAGE(N43:U43)</f>
        <v>#DIV/0!</v>
      </c>
      <c r="O45" s="287"/>
      <c r="P45" s="287"/>
      <c r="Q45" s="287"/>
      <c r="R45" s="287"/>
      <c r="S45" s="287"/>
      <c r="T45" s="287"/>
      <c r="U45" s="287"/>
      <c r="V45" s="288" t="e">
        <f>AVERAGE(V43:AA43)</f>
        <v>#DIV/0!</v>
      </c>
      <c r="W45" s="287"/>
      <c r="X45" s="287"/>
      <c r="Y45" s="287"/>
      <c r="Z45" s="287"/>
      <c r="AA45" s="287"/>
      <c r="AB45" s="289" t="e">
        <f>AVERAGE(AB43:AP43)</f>
        <v>#DIV/0!</v>
      </c>
      <c r="AC45" s="287"/>
      <c r="AD45" s="287"/>
      <c r="AE45" s="287"/>
      <c r="AF45" s="287"/>
      <c r="AG45" s="287"/>
      <c r="AH45" s="287"/>
      <c r="AI45" s="287"/>
      <c r="AJ45" s="287"/>
      <c r="AK45" s="287"/>
      <c r="AL45" s="287"/>
      <c r="AM45" s="287"/>
      <c r="AN45" s="287"/>
      <c r="AO45" s="287"/>
      <c r="AP45" s="287"/>
      <c r="AQ45" s="289" t="e">
        <f>AVERAGE(AQ43:BA43)</f>
        <v>#DIV/0!</v>
      </c>
      <c r="AR45" s="287"/>
      <c r="AS45" s="287"/>
      <c r="AT45" s="287"/>
      <c r="AU45" s="287"/>
      <c r="AV45" s="287"/>
      <c r="AW45" s="287"/>
      <c r="AX45" s="287"/>
      <c r="AY45" s="287"/>
      <c r="AZ45" s="287"/>
      <c r="BA45" s="287"/>
      <c r="BB45" s="297" t="e">
        <f>AVERAGE(D43:BA43)</f>
        <v>#DIV/0!</v>
      </c>
      <c r="BC45" s="298"/>
      <c r="BD45" s="298"/>
      <c r="BE45" s="298"/>
      <c r="BF45" s="4"/>
      <c r="BG45" s="4"/>
      <c r="BH45" s="4"/>
      <c r="BI45" s="4"/>
      <c r="BJ45" s="4"/>
      <c r="BK45" s="4"/>
      <c r="BL45" s="4"/>
      <c r="BM45" s="4"/>
      <c r="BN45" s="4"/>
      <c r="BO45" s="4"/>
      <c r="BP45" s="4"/>
      <c r="BQ45" s="4"/>
      <c r="BR45" s="4"/>
      <c r="BS45" s="4"/>
      <c r="BT45" s="4"/>
      <c r="BU45" s="4"/>
      <c r="BV45" s="4"/>
      <c r="BW45" s="4"/>
      <c r="BX45" s="4"/>
      <c r="BY45" s="4"/>
      <c r="BZ45" s="4"/>
      <c r="CA45" s="4"/>
      <c r="CB45" s="4"/>
      <c r="CC45" s="4"/>
      <c r="CD45" s="5"/>
      <c r="CE45" s="122"/>
      <c r="CF45" s="122"/>
      <c r="CG45" s="122"/>
      <c r="CH45" s="122"/>
      <c r="CI45" s="122"/>
      <c r="CJ45" s="122"/>
      <c r="CK45" s="122"/>
      <c r="CL45" s="122"/>
      <c r="CM45" s="122"/>
      <c r="CN45" s="122"/>
      <c r="CO45" s="122"/>
      <c r="CP45" s="122"/>
      <c r="CQ45" s="122"/>
      <c r="CR45" s="122"/>
      <c r="CS45" s="122"/>
      <c r="CT45" s="122"/>
      <c r="CU45" s="122"/>
      <c r="CV45" s="122"/>
      <c r="CW45" s="122"/>
      <c r="CX45" s="122"/>
      <c r="CY45" s="122"/>
      <c r="CZ45" s="122"/>
    </row>
    <row r="46" spans="1:104" hidden="1">
      <c r="C46" s="1" t="s">
        <v>31</v>
      </c>
      <c r="D46" s="1">
        <f>(COUNTIF(D6:D40,"A"))</f>
        <v>0</v>
      </c>
      <c r="E46" s="1">
        <f t="shared" ref="E46:AQ46" si="33">(COUNTIF(E6:E40,"A"))</f>
        <v>0</v>
      </c>
      <c r="F46" s="1">
        <f t="shared" si="33"/>
        <v>0</v>
      </c>
      <c r="G46" s="1">
        <f t="shared" si="33"/>
        <v>0</v>
      </c>
      <c r="H46" s="1">
        <f t="shared" si="33"/>
        <v>0</v>
      </c>
      <c r="I46" s="1">
        <f t="shared" si="33"/>
        <v>0</v>
      </c>
      <c r="J46" s="1">
        <f t="shared" si="33"/>
        <v>0</v>
      </c>
      <c r="K46" s="1">
        <f t="shared" si="33"/>
        <v>0</v>
      </c>
      <c r="L46" s="1">
        <f t="shared" si="33"/>
        <v>0</v>
      </c>
      <c r="M46" s="1">
        <f t="shared" si="33"/>
        <v>0</v>
      </c>
      <c r="N46" s="1">
        <f t="shared" si="33"/>
        <v>0</v>
      </c>
      <c r="O46" s="1">
        <f t="shared" si="33"/>
        <v>0</v>
      </c>
      <c r="P46" s="1">
        <f t="shared" si="33"/>
        <v>0</v>
      </c>
      <c r="Q46" s="1">
        <f t="shared" si="33"/>
        <v>0</v>
      </c>
      <c r="R46" s="1">
        <f t="shared" si="33"/>
        <v>0</v>
      </c>
      <c r="S46" s="1">
        <f t="shared" si="33"/>
        <v>0</v>
      </c>
      <c r="T46" s="1">
        <f t="shared" si="33"/>
        <v>0</v>
      </c>
      <c r="U46" s="1">
        <f t="shared" si="33"/>
        <v>0</v>
      </c>
      <c r="V46" s="1">
        <f t="shared" si="33"/>
        <v>0</v>
      </c>
      <c r="W46" s="1">
        <f t="shared" si="33"/>
        <v>0</v>
      </c>
      <c r="X46" s="1">
        <f t="shared" si="33"/>
        <v>0</v>
      </c>
      <c r="Y46" s="1">
        <f t="shared" si="33"/>
        <v>0</v>
      </c>
      <c r="Z46" s="1">
        <f t="shared" si="33"/>
        <v>0</v>
      </c>
      <c r="AA46" s="1">
        <f t="shared" si="33"/>
        <v>0</v>
      </c>
      <c r="AB46" s="1">
        <f t="shared" si="33"/>
        <v>0</v>
      </c>
      <c r="AC46" s="1">
        <f t="shared" si="33"/>
        <v>0</v>
      </c>
      <c r="AD46" s="1">
        <f t="shared" si="33"/>
        <v>0</v>
      </c>
      <c r="AE46" s="1">
        <f t="shared" si="33"/>
        <v>0</v>
      </c>
      <c r="AF46" s="1">
        <f t="shared" si="33"/>
        <v>0</v>
      </c>
      <c r="AG46" s="1">
        <f t="shared" si="33"/>
        <v>0</v>
      </c>
      <c r="AH46" s="1">
        <f t="shared" si="33"/>
        <v>0</v>
      </c>
      <c r="AI46" s="1">
        <f t="shared" si="33"/>
        <v>0</v>
      </c>
      <c r="AJ46" s="1">
        <f t="shared" si="33"/>
        <v>0</v>
      </c>
      <c r="AK46" s="1">
        <f t="shared" si="33"/>
        <v>0</v>
      </c>
      <c r="AL46" s="1">
        <f t="shared" si="33"/>
        <v>0</v>
      </c>
      <c r="AM46" s="1">
        <f t="shared" si="33"/>
        <v>0</v>
      </c>
      <c r="AN46" s="1">
        <f t="shared" si="33"/>
        <v>0</v>
      </c>
      <c r="AO46" s="1">
        <f t="shared" si="33"/>
        <v>0</v>
      </c>
      <c r="AP46" s="1">
        <f t="shared" si="33"/>
        <v>0</v>
      </c>
      <c r="AQ46" s="1">
        <f t="shared" si="33"/>
        <v>0</v>
      </c>
      <c r="AR46" s="1">
        <f t="shared" ref="AR46:BA46" si="34">(COUNTIF(AR6:AR40,"A"))</f>
        <v>0</v>
      </c>
      <c r="AS46" s="1">
        <f t="shared" si="34"/>
        <v>0</v>
      </c>
      <c r="AT46" s="1">
        <f t="shared" si="34"/>
        <v>0</v>
      </c>
      <c r="AU46" s="1">
        <f t="shared" si="34"/>
        <v>0</v>
      </c>
      <c r="AV46" s="1">
        <f t="shared" si="34"/>
        <v>0</v>
      </c>
      <c r="AW46" s="1">
        <f t="shared" si="34"/>
        <v>0</v>
      </c>
      <c r="AX46" s="1">
        <f t="shared" si="34"/>
        <v>0</v>
      </c>
      <c r="AY46" s="1">
        <f t="shared" si="34"/>
        <v>0</v>
      </c>
      <c r="AZ46" s="1">
        <f t="shared" si="34"/>
        <v>0</v>
      </c>
      <c r="BA46" s="1">
        <f t="shared" si="34"/>
        <v>0</v>
      </c>
      <c r="BF46" s="281" t="s">
        <v>207</v>
      </c>
      <c r="BG46" s="282"/>
      <c r="BH46" s="282"/>
      <c r="BI46" s="282"/>
      <c r="BJ46" s="282"/>
      <c r="CD46" s="4"/>
      <c r="CE46" s="122"/>
      <c r="CF46" s="122"/>
      <c r="CG46" s="122"/>
      <c r="CH46" s="122"/>
      <c r="CI46" s="122"/>
      <c r="CJ46" s="122"/>
      <c r="CK46" s="122"/>
      <c r="CL46" s="122"/>
      <c r="CM46" s="122"/>
      <c r="CN46" s="122"/>
      <c r="CO46" s="122"/>
      <c r="CP46" s="122"/>
      <c r="CQ46" s="122"/>
      <c r="CR46" s="122"/>
      <c r="CS46" s="122"/>
      <c r="CT46" s="122"/>
      <c r="CU46" s="122"/>
      <c r="CV46" s="122"/>
      <c r="CW46" s="122"/>
      <c r="CX46" s="122"/>
      <c r="CY46" s="122"/>
      <c r="CZ46" s="122"/>
    </row>
    <row r="47" spans="1:104" ht="12.75" hidden="1" customHeight="1">
      <c r="C47" s="1" t="s">
        <v>32</v>
      </c>
      <c r="D47" s="1">
        <f t="shared" ref="D47:W47" si="35">D41+D42</f>
        <v>0</v>
      </c>
      <c r="E47" s="1">
        <f t="shared" si="35"/>
        <v>0</v>
      </c>
      <c r="F47" s="1">
        <f t="shared" si="35"/>
        <v>0</v>
      </c>
      <c r="G47" s="1">
        <f t="shared" si="35"/>
        <v>0</v>
      </c>
      <c r="H47" s="1">
        <f t="shared" si="35"/>
        <v>0</v>
      </c>
      <c r="I47" s="1">
        <f t="shared" si="35"/>
        <v>0</v>
      </c>
      <c r="J47" s="1">
        <f t="shared" si="35"/>
        <v>0</v>
      </c>
      <c r="K47" s="1">
        <f t="shared" si="35"/>
        <v>0</v>
      </c>
      <c r="L47" s="1">
        <f t="shared" si="35"/>
        <v>0</v>
      </c>
      <c r="M47" s="1">
        <f t="shared" si="35"/>
        <v>0</v>
      </c>
      <c r="N47" s="1">
        <f t="shared" si="35"/>
        <v>0</v>
      </c>
      <c r="O47" s="1">
        <f t="shared" si="35"/>
        <v>0</v>
      </c>
      <c r="P47" s="1">
        <f t="shared" si="35"/>
        <v>0</v>
      </c>
      <c r="Q47" s="1">
        <f t="shared" si="35"/>
        <v>0</v>
      </c>
      <c r="R47" s="1">
        <f t="shared" si="35"/>
        <v>0</v>
      </c>
      <c r="S47" s="1">
        <f t="shared" si="35"/>
        <v>0</v>
      </c>
      <c r="T47" s="1">
        <f t="shared" si="35"/>
        <v>0</v>
      </c>
      <c r="U47" s="1">
        <f t="shared" si="35"/>
        <v>0</v>
      </c>
      <c r="V47" s="1">
        <f t="shared" si="35"/>
        <v>0</v>
      </c>
      <c r="W47" s="1">
        <f t="shared" si="35"/>
        <v>0</v>
      </c>
      <c r="X47" s="1">
        <f t="shared" ref="X47:AQ47" si="36">X41+X42</f>
        <v>0</v>
      </c>
      <c r="Y47" s="1">
        <f t="shared" si="36"/>
        <v>0</v>
      </c>
      <c r="Z47" s="1">
        <f t="shared" si="36"/>
        <v>0</v>
      </c>
      <c r="AA47" s="1">
        <f t="shared" si="36"/>
        <v>0</v>
      </c>
      <c r="AB47" s="1">
        <f t="shared" si="36"/>
        <v>0</v>
      </c>
      <c r="AC47" s="1">
        <f t="shared" si="36"/>
        <v>0</v>
      </c>
      <c r="AD47" s="1">
        <f t="shared" si="36"/>
        <v>0</v>
      </c>
      <c r="AE47" s="1">
        <f t="shared" si="36"/>
        <v>0</v>
      </c>
      <c r="AF47" s="1">
        <f t="shared" si="36"/>
        <v>0</v>
      </c>
      <c r="AG47" s="1">
        <f t="shared" si="36"/>
        <v>0</v>
      </c>
      <c r="AH47" s="1">
        <f t="shared" si="36"/>
        <v>0</v>
      </c>
      <c r="AI47" s="1">
        <f t="shared" si="36"/>
        <v>0</v>
      </c>
      <c r="AJ47" s="1">
        <f t="shared" si="36"/>
        <v>0</v>
      </c>
      <c r="AK47" s="1">
        <f t="shared" si="36"/>
        <v>0</v>
      </c>
      <c r="AL47" s="1">
        <f t="shared" si="36"/>
        <v>0</v>
      </c>
      <c r="AM47" s="1">
        <f t="shared" si="36"/>
        <v>0</v>
      </c>
      <c r="AN47" s="1">
        <f t="shared" si="36"/>
        <v>0</v>
      </c>
      <c r="AO47" s="1">
        <f t="shared" si="36"/>
        <v>0</v>
      </c>
      <c r="AP47" s="1">
        <f t="shared" si="36"/>
        <v>0</v>
      </c>
      <c r="AQ47" s="1">
        <f t="shared" si="36"/>
        <v>0</v>
      </c>
      <c r="AR47" s="1">
        <f t="shared" ref="AR47:BA47" si="37">AR41+AR42</f>
        <v>0</v>
      </c>
      <c r="AS47" s="1">
        <f t="shared" si="37"/>
        <v>0</v>
      </c>
      <c r="AT47" s="1">
        <f t="shared" si="37"/>
        <v>0</v>
      </c>
      <c r="AU47" s="1">
        <f t="shared" si="37"/>
        <v>0</v>
      </c>
      <c r="AV47" s="1">
        <f t="shared" si="37"/>
        <v>0</v>
      </c>
      <c r="AW47" s="1">
        <f t="shared" si="37"/>
        <v>0</v>
      </c>
      <c r="AX47" s="1">
        <f t="shared" si="37"/>
        <v>0</v>
      </c>
      <c r="AY47" s="1">
        <f t="shared" si="37"/>
        <v>0</v>
      </c>
      <c r="AZ47" s="1">
        <f t="shared" si="37"/>
        <v>0</v>
      </c>
      <c r="BA47" s="1">
        <f t="shared" si="37"/>
        <v>0</v>
      </c>
      <c r="BF47" s="119"/>
      <c r="BG47" s="281" t="s">
        <v>208</v>
      </c>
      <c r="BH47" s="282"/>
      <c r="BI47" s="282"/>
      <c r="BJ47" s="282"/>
      <c r="BK47" s="282"/>
      <c r="BL47" s="118"/>
      <c r="BM47" s="118"/>
      <c r="BN47" s="29"/>
      <c r="BO47" s="120"/>
      <c r="BP47" s="29"/>
      <c r="BQ47" s="29"/>
      <c r="BR47" s="29"/>
      <c r="BS47" s="29"/>
      <c r="BT47" s="29"/>
      <c r="BU47" s="29"/>
      <c r="BV47" s="29"/>
      <c r="BW47" s="29"/>
      <c r="BX47" s="29"/>
      <c r="BY47" s="29"/>
      <c r="BZ47" s="29"/>
      <c r="CD47" s="4"/>
      <c r="CE47" s="122"/>
      <c r="CF47" s="122"/>
      <c r="CG47" s="122"/>
      <c r="CH47" s="122"/>
      <c r="CI47" s="122"/>
      <c r="CJ47" s="122"/>
      <c r="CK47" s="122"/>
      <c r="CL47" s="122"/>
      <c r="CM47" s="122"/>
      <c r="CN47" s="122"/>
      <c r="CO47" s="122"/>
      <c r="CP47" s="122"/>
      <c r="CQ47" s="122"/>
      <c r="CR47" s="122"/>
      <c r="CS47" s="122"/>
      <c r="CT47" s="122"/>
      <c r="CU47" s="122"/>
      <c r="CV47" s="122"/>
      <c r="CW47" s="122"/>
      <c r="CX47" s="122"/>
      <c r="CY47" s="122"/>
      <c r="CZ47" s="122"/>
    </row>
    <row r="48" spans="1:104" ht="12.75" hidden="1" customHeight="1">
      <c r="C48" s="30" t="s">
        <v>33</v>
      </c>
      <c r="D48" s="13" t="str">
        <f>IF(D43="","",IF(D43&gt;80%,1,""))</f>
        <v/>
      </c>
      <c r="E48" s="13" t="str">
        <f t="shared" ref="E48:BA48" si="38">IF(E43="","",IF(E43&gt;80%,1,""))</f>
        <v/>
      </c>
      <c r="F48" s="13" t="str">
        <f t="shared" si="38"/>
        <v/>
      </c>
      <c r="G48" s="13" t="str">
        <f t="shared" si="38"/>
        <v/>
      </c>
      <c r="H48" s="13" t="str">
        <f t="shared" si="38"/>
        <v/>
      </c>
      <c r="I48" s="13" t="str">
        <f t="shared" si="38"/>
        <v/>
      </c>
      <c r="J48" s="13" t="str">
        <f t="shared" si="38"/>
        <v/>
      </c>
      <c r="K48" s="13" t="str">
        <f t="shared" si="38"/>
        <v/>
      </c>
      <c r="L48" s="13" t="str">
        <f t="shared" si="38"/>
        <v/>
      </c>
      <c r="M48" s="13" t="str">
        <f t="shared" si="38"/>
        <v/>
      </c>
      <c r="N48" s="13" t="str">
        <f t="shared" si="38"/>
        <v/>
      </c>
      <c r="O48" s="13" t="str">
        <f t="shared" si="38"/>
        <v/>
      </c>
      <c r="P48" s="13" t="str">
        <f t="shared" si="38"/>
        <v/>
      </c>
      <c r="Q48" s="13" t="str">
        <f t="shared" si="38"/>
        <v/>
      </c>
      <c r="R48" s="13" t="str">
        <f t="shared" si="38"/>
        <v/>
      </c>
      <c r="S48" s="13" t="str">
        <f t="shared" si="38"/>
        <v/>
      </c>
      <c r="T48" s="13" t="str">
        <f t="shared" si="38"/>
        <v/>
      </c>
      <c r="U48" s="13" t="str">
        <f t="shared" si="38"/>
        <v/>
      </c>
      <c r="V48" s="13" t="str">
        <f t="shared" si="38"/>
        <v/>
      </c>
      <c r="W48" s="13" t="str">
        <f t="shared" si="38"/>
        <v/>
      </c>
      <c r="X48" s="13" t="str">
        <f t="shared" si="38"/>
        <v/>
      </c>
      <c r="Y48" s="13" t="str">
        <f t="shared" si="38"/>
        <v/>
      </c>
      <c r="Z48" s="13" t="str">
        <f t="shared" si="38"/>
        <v/>
      </c>
      <c r="AA48" s="13" t="str">
        <f t="shared" si="38"/>
        <v/>
      </c>
      <c r="AB48" s="13" t="str">
        <f t="shared" si="38"/>
        <v/>
      </c>
      <c r="AC48" s="13" t="str">
        <f t="shared" si="38"/>
        <v/>
      </c>
      <c r="AD48" s="13" t="str">
        <f t="shared" si="38"/>
        <v/>
      </c>
      <c r="AE48" s="13" t="str">
        <f t="shared" si="38"/>
        <v/>
      </c>
      <c r="AF48" s="13" t="str">
        <f t="shared" si="38"/>
        <v/>
      </c>
      <c r="AG48" s="13" t="str">
        <f t="shared" si="38"/>
        <v/>
      </c>
      <c r="AH48" s="13" t="str">
        <f t="shared" si="38"/>
        <v/>
      </c>
      <c r="AI48" s="13" t="str">
        <f t="shared" si="38"/>
        <v/>
      </c>
      <c r="AJ48" s="13" t="str">
        <f t="shared" si="38"/>
        <v/>
      </c>
      <c r="AK48" s="13" t="str">
        <f t="shared" si="38"/>
        <v/>
      </c>
      <c r="AL48" s="13" t="str">
        <f t="shared" si="38"/>
        <v/>
      </c>
      <c r="AM48" s="13" t="str">
        <f t="shared" si="38"/>
        <v/>
      </c>
      <c r="AN48" s="13" t="str">
        <f t="shared" si="38"/>
        <v/>
      </c>
      <c r="AO48" s="13" t="str">
        <f t="shared" si="38"/>
        <v/>
      </c>
      <c r="AP48" s="13" t="str">
        <f t="shared" si="38"/>
        <v/>
      </c>
      <c r="AQ48" s="13" t="str">
        <f t="shared" si="38"/>
        <v/>
      </c>
      <c r="AR48" s="13" t="str">
        <f t="shared" si="38"/>
        <v/>
      </c>
      <c r="AS48" s="13" t="str">
        <f t="shared" si="38"/>
        <v/>
      </c>
      <c r="AT48" s="13" t="str">
        <f t="shared" si="38"/>
        <v/>
      </c>
      <c r="AU48" s="13" t="str">
        <f t="shared" si="38"/>
        <v/>
      </c>
      <c r="AV48" s="13" t="str">
        <f t="shared" si="38"/>
        <v/>
      </c>
      <c r="AW48" s="13" t="str">
        <f t="shared" si="38"/>
        <v/>
      </c>
      <c r="AX48" s="13" t="str">
        <f t="shared" si="38"/>
        <v/>
      </c>
      <c r="AY48" s="13" t="str">
        <f t="shared" si="38"/>
        <v/>
      </c>
      <c r="AZ48" s="13" t="str">
        <f t="shared" si="38"/>
        <v/>
      </c>
      <c r="BA48" s="13" t="str">
        <f t="shared" si="38"/>
        <v/>
      </c>
      <c r="BB48" s="37"/>
      <c r="BC48" s="37"/>
      <c r="BD48" s="37"/>
      <c r="BF48" s="31">
        <f>2/3*SUM(D48:BA48)</f>
        <v>0</v>
      </c>
      <c r="BG48" s="13">
        <f>SUM(D48:BA48)</f>
        <v>0</v>
      </c>
      <c r="BI48" s="121"/>
      <c r="BJ48" s="121"/>
      <c r="BK48" s="121"/>
      <c r="BL48" s="121"/>
      <c r="BM48" s="121"/>
      <c r="BN48" s="32"/>
      <c r="BO48" s="32"/>
      <c r="BP48" s="32"/>
      <c r="BQ48" s="32"/>
      <c r="BR48" s="32"/>
      <c r="BS48" s="32"/>
      <c r="BT48" s="32"/>
      <c r="BU48" s="32"/>
      <c r="BV48" s="32"/>
      <c r="BW48" s="32"/>
      <c r="BX48" s="32"/>
      <c r="BY48" s="32"/>
      <c r="BZ48" s="32"/>
      <c r="CD48" s="4"/>
      <c r="CE48" s="122"/>
      <c r="CF48" s="122"/>
      <c r="CG48" s="122"/>
      <c r="CH48" s="122"/>
      <c r="CI48" s="122"/>
      <c r="CJ48" s="122"/>
      <c r="CK48" s="122"/>
      <c r="CL48" s="122"/>
      <c r="CM48" s="122"/>
      <c r="CN48" s="122"/>
      <c r="CO48" s="122"/>
      <c r="CP48" s="122"/>
      <c r="CQ48" s="122"/>
      <c r="CR48" s="122"/>
      <c r="CS48" s="122"/>
      <c r="CT48" s="122"/>
      <c r="CU48" s="122"/>
      <c r="CV48" s="122"/>
      <c r="CW48" s="122"/>
      <c r="CX48" s="122"/>
      <c r="CY48" s="122"/>
      <c r="CZ48" s="122"/>
    </row>
    <row r="49" spans="1:104" hidden="1">
      <c r="BI49" s="32"/>
      <c r="BJ49" s="32"/>
      <c r="BK49" s="32"/>
      <c r="BL49" s="32"/>
      <c r="BM49" s="32"/>
      <c r="BN49" s="32"/>
      <c r="BO49" s="32"/>
      <c r="BP49" s="32"/>
      <c r="BQ49" s="32"/>
      <c r="BR49" s="32"/>
      <c r="BS49" s="32"/>
      <c r="BT49" s="32"/>
      <c r="BU49" s="32"/>
      <c r="BV49" s="32"/>
      <c r="BW49" s="32"/>
      <c r="BX49" s="32"/>
      <c r="BY49" s="32"/>
      <c r="BZ49" s="32"/>
      <c r="CD49" s="4"/>
      <c r="CE49" s="122"/>
      <c r="CF49" s="122"/>
      <c r="CG49" s="122"/>
      <c r="CH49" s="122"/>
      <c r="CI49" s="122"/>
      <c r="CJ49" s="122"/>
      <c r="CK49" s="122"/>
      <c r="CL49" s="122"/>
      <c r="CM49" s="122"/>
      <c r="CN49" s="122"/>
      <c r="CO49" s="122"/>
      <c r="CP49" s="122"/>
      <c r="CQ49" s="122"/>
      <c r="CR49" s="122"/>
      <c r="CS49" s="122"/>
      <c r="CT49" s="122"/>
      <c r="CU49" s="122"/>
      <c r="CV49" s="122"/>
      <c r="CW49" s="122"/>
      <c r="CX49" s="122"/>
      <c r="CY49" s="122"/>
      <c r="CZ49" s="122"/>
    </row>
    <row r="50" spans="1:104" hidden="1">
      <c r="B50" s="1" t="s">
        <v>34</v>
      </c>
      <c r="C50" s="1" t="s">
        <v>35</v>
      </c>
      <c r="BB50" s="1" t="s">
        <v>211</v>
      </c>
      <c r="BC50" s="1" t="s">
        <v>212</v>
      </c>
      <c r="BD50" s="1" t="s">
        <v>213</v>
      </c>
      <c r="BE50" s="197" t="s">
        <v>214</v>
      </c>
      <c r="BI50" s="28"/>
      <c r="BJ50" s="28"/>
      <c r="BK50" s="28"/>
      <c r="BL50" s="28"/>
      <c r="BM50" s="28"/>
      <c r="BN50" s="28"/>
      <c r="BO50" s="33"/>
      <c r="BP50" s="32"/>
      <c r="BQ50" s="32"/>
      <c r="BR50" s="32"/>
      <c r="BS50" s="32"/>
      <c r="BT50" s="32"/>
      <c r="BU50" s="32"/>
      <c r="BV50" s="32"/>
      <c r="BW50" s="32"/>
      <c r="BX50" s="32"/>
      <c r="BY50" s="32"/>
      <c r="BZ50" s="32"/>
      <c r="CD50" s="4"/>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row>
    <row r="51" spans="1:104" hidden="1">
      <c r="A51" s="190">
        <f t="shared" ref="A51:A85" si="39">A6</f>
        <v>1</v>
      </c>
      <c r="B51" s="257" t="str">
        <f t="shared" ref="B51:B85" si="40">IF(B6="","",B6)</f>
        <v/>
      </c>
      <c r="C51" s="257"/>
      <c r="D51" s="34" t="str">
        <f>IF(D$48="","",D6)</f>
        <v/>
      </c>
      <c r="E51" s="34" t="str">
        <f t="shared" ref="E51:BA51" si="41">IF(E$48="","",E6)</f>
        <v/>
      </c>
      <c r="F51" s="34" t="str">
        <f t="shared" si="41"/>
        <v/>
      </c>
      <c r="G51" s="34" t="str">
        <f t="shared" si="41"/>
        <v/>
      </c>
      <c r="H51" s="34" t="str">
        <f t="shared" si="41"/>
        <v/>
      </c>
      <c r="I51" s="34" t="str">
        <f t="shared" si="41"/>
        <v/>
      </c>
      <c r="J51" s="34" t="str">
        <f t="shared" si="41"/>
        <v/>
      </c>
      <c r="K51" s="34" t="str">
        <f t="shared" si="41"/>
        <v/>
      </c>
      <c r="L51" s="34" t="str">
        <f t="shared" si="41"/>
        <v/>
      </c>
      <c r="M51" s="34" t="str">
        <f t="shared" si="41"/>
        <v/>
      </c>
      <c r="N51" s="34" t="str">
        <f t="shared" si="41"/>
        <v/>
      </c>
      <c r="O51" s="34" t="str">
        <f t="shared" si="41"/>
        <v/>
      </c>
      <c r="P51" s="34" t="str">
        <f t="shared" si="41"/>
        <v/>
      </c>
      <c r="Q51" s="34" t="str">
        <f t="shared" si="41"/>
        <v/>
      </c>
      <c r="R51" s="34" t="str">
        <f t="shared" si="41"/>
        <v/>
      </c>
      <c r="S51" s="34" t="str">
        <f t="shared" si="41"/>
        <v/>
      </c>
      <c r="T51" s="34" t="str">
        <f t="shared" si="41"/>
        <v/>
      </c>
      <c r="U51" s="34" t="str">
        <f t="shared" si="41"/>
        <v/>
      </c>
      <c r="V51" s="34" t="str">
        <f t="shared" si="41"/>
        <v/>
      </c>
      <c r="W51" s="34" t="str">
        <f t="shared" si="41"/>
        <v/>
      </c>
      <c r="X51" s="34" t="str">
        <f t="shared" si="41"/>
        <v/>
      </c>
      <c r="Y51" s="34" t="str">
        <f t="shared" si="41"/>
        <v/>
      </c>
      <c r="Z51" s="34" t="str">
        <f t="shared" si="41"/>
        <v/>
      </c>
      <c r="AA51" s="34" t="str">
        <f t="shared" si="41"/>
        <v/>
      </c>
      <c r="AB51" s="34" t="str">
        <f t="shared" si="41"/>
        <v/>
      </c>
      <c r="AC51" s="34" t="str">
        <f t="shared" si="41"/>
        <v/>
      </c>
      <c r="AD51" s="34" t="str">
        <f t="shared" si="41"/>
        <v/>
      </c>
      <c r="AE51" s="34" t="str">
        <f t="shared" si="41"/>
        <v/>
      </c>
      <c r="AF51" s="34" t="str">
        <f t="shared" si="41"/>
        <v/>
      </c>
      <c r="AG51" s="34" t="str">
        <f t="shared" si="41"/>
        <v/>
      </c>
      <c r="AH51" s="34" t="str">
        <f t="shared" si="41"/>
        <v/>
      </c>
      <c r="AI51" s="34" t="str">
        <f t="shared" si="41"/>
        <v/>
      </c>
      <c r="AJ51" s="34" t="str">
        <f t="shared" si="41"/>
        <v/>
      </c>
      <c r="AK51" s="34" t="str">
        <f t="shared" si="41"/>
        <v/>
      </c>
      <c r="AL51" s="34" t="str">
        <f t="shared" si="41"/>
        <v/>
      </c>
      <c r="AM51" s="34" t="str">
        <f t="shared" si="41"/>
        <v/>
      </c>
      <c r="AN51" s="34" t="str">
        <f t="shared" si="41"/>
        <v/>
      </c>
      <c r="AO51" s="34" t="str">
        <f t="shared" si="41"/>
        <v/>
      </c>
      <c r="AP51" s="34" t="str">
        <f t="shared" si="41"/>
        <v/>
      </c>
      <c r="AQ51" s="34" t="str">
        <f t="shared" si="41"/>
        <v/>
      </c>
      <c r="AR51" s="34" t="str">
        <f t="shared" si="41"/>
        <v/>
      </c>
      <c r="AS51" s="34" t="str">
        <f t="shared" si="41"/>
        <v/>
      </c>
      <c r="AT51" s="34" t="str">
        <f t="shared" si="41"/>
        <v/>
      </c>
      <c r="AU51" s="34" t="str">
        <f t="shared" si="41"/>
        <v/>
      </c>
      <c r="AV51" s="34" t="str">
        <f t="shared" si="41"/>
        <v/>
      </c>
      <c r="AW51" s="34" t="str">
        <f t="shared" si="41"/>
        <v/>
      </c>
      <c r="AX51" s="34" t="str">
        <f t="shared" si="41"/>
        <v/>
      </c>
      <c r="AY51" s="34" t="str">
        <f t="shared" si="41"/>
        <v/>
      </c>
      <c r="AZ51" s="34" t="str">
        <f t="shared" si="41"/>
        <v/>
      </c>
      <c r="BA51" s="34" t="str">
        <f t="shared" si="41"/>
        <v/>
      </c>
      <c r="BB51" s="32">
        <f>COUNTIF(D51:BA51,"A")</f>
        <v>0</v>
      </c>
      <c r="BC51" s="32">
        <f>COUNTIF(D51:BA51,1)</f>
        <v>0</v>
      </c>
      <c r="BD51" s="32">
        <f>COUNTIF(D51:BA51,0)</f>
        <v>0</v>
      </c>
      <c r="BE51" s="204">
        <f>1/3*(BC51+BD51)</f>
        <v>0</v>
      </c>
      <c r="BF51" s="35">
        <f>SUM(D51:BA51)</f>
        <v>0</v>
      </c>
      <c r="BG51" s="34" t="str">
        <f>IF(B51="","",IF(BD51&gt;BE51,"OUI","Non"))</f>
        <v/>
      </c>
      <c r="BI51" s="32"/>
      <c r="BJ51" s="32"/>
      <c r="BK51" s="32"/>
      <c r="BL51" s="32"/>
      <c r="BM51" s="32"/>
      <c r="BN51" s="32"/>
      <c r="BO51" s="32"/>
      <c r="BP51" s="32"/>
      <c r="BQ51" s="32"/>
      <c r="BR51" s="32"/>
      <c r="BS51" s="32"/>
      <c r="BT51" s="32"/>
      <c r="BU51" s="32"/>
      <c r="BV51" s="32"/>
      <c r="BW51" s="32"/>
      <c r="BX51" s="32"/>
      <c r="BY51" s="32"/>
      <c r="BZ51" s="32"/>
      <c r="CD51" s="4"/>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row>
    <row r="52" spans="1:104" hidden="1">
      <c r="A52" s="190">
        <f t="shared" si="39"/>
        <v>2</v>
      </c>
      <c r="B52" s="257" t="str">
        <f t="shared" si="40"/>
        <v/>
      </c>
      <c r="C52" s="257"/>
      <c r="D52" s="34" t="str">
        <f t="shared" ref="D52:BA52" si="42">IF(D$48="","",D7)</f>
        <v/>
      </c>
      <c r="E52" s="34" t="str">
        <f t="shared" si="42"/>
        <v/>
      </c>
      <c r="F52" s="34" t="str">
        <f t="shared" si="42"/>
        <v/>
      </c>
      <c r="G52" s="34" t="str">
        <f t="shared" si="42"/>
        <v/>
      </c>
      <c r="H52" s="34" t="str">
        <f t="shared" si="42"/>
        <v/>
      </c>
      <c r="I52" s="34" t="str">
        <f t="shared" si="42"/>
        <v/>
      </c>
      <c r="J52" s="34" t="str">
        <f t="shared" si="42"/>
        <v/>
      </c>
      <c r="K52" s="34" t="str">
        <f t="shared" si="42"/>
        <v/>
      </c>
      <c r="L52" s="34" t="str">
        <f t="shared" si="42"/>
        <v/>
      </c>
      <c r="M52" s="34" t="str">
        <f t="shared" si="42"/>
        <v/>
      </c>
      <c r="N52" s="34" t="str">
        <f t="shared" si="42"/>
        <v/>
      </c>
      <c r="O52" s="34" t="str">
        <f t="shared" si="42"/>
        <v/>
      </c>
      <c r="P52" s="34" t="str">
        <f t="shared" si="42"/>
        <v/>
      </c>
      <c r="Q52" s="34" t="str">
        <f t="shared" si="42"/>
        <v/>
      </c>
      <c r="R52" s="34" t="str">
        <f t="shared" si="42"/>
        <v/>
      </c>
      <c r="S52" s="34" t="str">
        <f t="shared" si="42"/>
        <v/>
      </c>
      <c r="T52" s="34" t="str">
        <f t="shared" si="42"/>
        <v/>
      </c>
      <c r="U52" s="34" t="str">
        <f t="shared" si="42"/>
        <v/>
      </c>
      <c r="V52" s="34" t="str">
        <f t="shared" si="42"/>
        <v/>
      </c>
      <c r="W52" s="34" t="str">
        <f t="shared" si="42"/>
        <v/>
      </c>
      <c r="X52" s="34" t="str">
        <f t="shared" si="42"/>
        <v/>
      </c>
      <c r="Y52" s="34" t="str">
        <f t="shared" si="42"/>
        <v/>
      </c>
      <c r="Z52" s="34" t="str">
        <f t="shared" si="42"/>
        <v/>
      </c>
      <c r="AA52" s="34" t="str">
        <f t="shared" si="42"/>
        <v/>
      </c>
      <c r="AB52" s="34" t="str">
        <f t="shared" si="42"/>
        <v/>
      </c>
      <c r="AC52" s="34" t="str">
        <f t="shared" si="42"/>
        <v/>
      </c>
      <c r="AD52" s="34" t="str">
        <f t="shared" si="42"/>
        <v/>
      </c>
      <c r="AE52" s="34" t="str">
        <f t="shared" si="42"/>
        <v/>
      </c>
      <c r="AF52" s="34" t="str">
        <f t="shared" si="42"/>
        <v/>
      </c>
      <c r="AG52" s="34" t="str">
        <f t="shared" si="42"/>
        <v/>
      </c>
      <c r="AH52" s="34" t="str">
        <f t="shared" si="42"/>
        <v/>
      </c>
      <c r="AI52" s="34" t="str">
        <f t="shared" si="42"/>
        <v/>
      </c>
      <c r="AJ52" s="34" t="str">
        <f t="shared" si="42"/>
        <v/>
      </c>
      <c r="AK52" s="34" t="str">
        <f t="shared" si="42"/>
        <v/>
      </c>
      <c r="AL52" s="34" t="str">
        <f t="shared" si="42"/>
        <v/>
      </c>
      <c r="AM52" s="34" t="str">
        <f t="shared" si="42"/>
        <v/>
      </c>
      <c r="AN52" s="34" t="str">
        <f t="shared" si="42"/>
        <v/>
      </c>
      <c r="AO52" s="34" t="str">
        <f t="shared" si="42"/>
        <v/>
      </c>
      <c r="AP52" s="34" t="str">
        <f t="shared" si="42"/>
        <v/>
      </c>
      <c r="AQ52" s="34" t="str">
        <f t="shared" si="42"/>
        <v/>
      </c>
      <c r="AR52" s="34" t="str">
        <f t="shared" si="42"/>
        <v/>
      </c>
      <c r="AS52" s="34" t="str">
        <f t="shared" si="42"/>
        <v/>
      </c>
      <c r="AT52" s="34" t="str">
        <f t="shared" si="42"/>
        <v/>
      </c>
      <c r="AU52" s="34" t="str">
        <f t="shared" si="42"/>
        <v/>
      </c>
      <c r="AV52" s="34" t="str">
        <f t="shared" si="42"/>
        <v/>
      </c>
      <c r="AW52" s="34" t="str">
        <f t="shared" si="42"/>
        <v/>
      </c>
      <c r="AX52" s="34" t="str">
        <f t="shared" si="42"/>
        <v/>
      </c>
      <c r="AY52" s="34" t="str">
        <f t="shared" si="42"/>
        <v/>
      </c>
      <c r="AZ52" s="34" t="str">
        <f t="shared" si="42"/>
        <v/>
      </c>
      <c r="BA52" s="34" t="str">
        <f t="shared" si="42"/>
        <v/>
      </c>
      <c r="BB52" s="32">
        <f t="shared" ref="BB52:BB85" si="43">COUNTIF(D52:BA52,"A")</f>
        <v>0</v>
      </c>
      <c r="BC52" s="32">
        <f t="shared" ref="BC52:BC85" si="44">COUNTIF(D52:BA52,1)</f>
        <v>0</v>
      </c>
      <c r="BD52" s="32">
        <f t="shared" ref="BD52:BD85" si="45">COUNTIF(D52:BA52,0)</f>
        <v>0</v>
      </c>
      <c r="BE52" s="204">
        <f t="shared" ref="BE52:BE85" si="46">1/3*(BC52+BD52)</f>
        <v>0</v>
      </c>
      <c r="BF52" s="35">
        <f t="shared" ref="BF52:BF85" si="47">SUM(D52:BA52)</f>
        <v>0</v>
      </c>
      <c r="BG52" s="34" t="str">
        <f t="shared" ref="BG52:BG85" si="48">IF(B52="","",IF(BD52&gt;BE52,"OUI","Non"))</f>
        <v/>
      </c>
      <c r="BI52" s="32"/>
      <c r="BJ52" s="32"/>
      <c r="BK52" s="32"/>
      <c r="BL52" s="32"/>
      <c r="BM52" s="32"/>
      <c r="BN52" s="32"/>
      <c r="BO52" s="32"/>
      <c r="BP52" s="32"/>
      <c r="BQ52" s="32"/>
      <c r="BR52" s="32"/>
      <c r="BS52" s="32"/>
      <c r="BT52" s="32"/>
      <c r="BU52" s="32"/>
      <c r="BV52" s="32"/>
      <c r="BW52" s="32"/>
      <c r="BX52" s="32"/>
      <c r="BY52" s="32"/>
      <c r="BZ52" s="32"/>
      <c r="CD52" s="4"/>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row>
    <row r="53" spans="1:104" hidden="1">
      <c r="A53" s="190">
        <f t="shared" si="39"/>
        <v>3</v>
      </c>
      <c r="B53" s="257" t="str">
        <f t="shared" si="40"/>
        <v/>
      </c>
      <c r="C53" s="257"/>
      <c r="D53" s="34" t="str">
        <f t="shared" ref="D53:BA53" si="49">IF(D$48="","",D8)</f>
        <v/>
      </c>
      <c r="E53" s="34" t="str">
        <f t="shared" si="49"/>
        <v/>
      </c>
      <c r="F53" s="34" t="str">
        <f t="shared" si="49"/>
        <v/>
      </c>
      <c r="G53" s="34" t="str">
        <f t="shared" si="49"/>
        <v/>
      </c>
      <c r="H53" s="34" t="str">
        <f t="shared" si="49"/>
        <v/>
      </c>
      <c r="I53" s="34" t="str">
        <f t="shared" si="49"/>
        <v/>
      </c>
      <c r="J53" s="34" t="str">
        <f t="shared" si="49"/>
        <v/>
      </c>
      <c r="K53" s="34" t="str">
        <f t="shared" si="49"/>
        <v/>
      </c>
      <c r="L53" s="34" t="str">
        <f t="shared" si="49"/>
        <v/>
      </c>
      <c r="M53" s="34" t="str">
        <f t="shared" si="49"/>
        <v/>
      </c>
      <c r="N53" s="34" t="str">
        <f t="shared" si="49"/>
        <v/>
      </c>
      <c r="O53" s="34" t="str">
        <f t="shared" si="49"/>
        <v/>
      </c>
      <c r="P53" s="34" t="str">
        <f t="shared" si="49"/>
        <v/>
      </c>
      <c r="Q53" s="34" t="str">
        <f t="shared" si="49"/>
        <v/>
      </c>
      <c r="R53" s="34" t="str">
        <f t="shared" si="49"/>
        <v/>
      </c>
      <c r="S53" s="34" t="str">
        <f t="shared" si="49"/>
        <v/>
      </c>
      <c r="T53" s="34" t="str">
        <f t="shared" si="49"/>
        <v/>
      </c>
      <c r="U53" s="34" t="str">
        <f t="shared" si="49"/>
        <v/>
      </c>
      <c r="V53" s="34" t="str">
        <f t="shared" si="49"/>
        <v/>
      </c>
      <c r="W53" s="34" t="str">
        <f t="shared" si="49"/>
        <v/>
      </c>
      <c r="X53" s="34" t="str">
        <f t="shared" si="49"/>
        <v/>
      </c>
      <c r="Y53" s="34" t="str">
        <f t="shared" si="49"/>
        <v/>
      </c>
      <c r="Z53" s="34" t="str">
        <f t="shared" si="49"/>
        <v/>
      </c>
      <c r="AA53" s="34" t="str">
        <f t="shared" si="49"/>
        <v/>
      </c>
      <c r="AB53" s="34" t="str">
        <f t="shared" si="49"/>
        <v/>
      </c>
      <c r="AC53" s="34" t="str">
        <f t="shared" si="49"/>
        <v/>
      </c>
      <c r="AD53" s="34" t="str">
        <f t="shared" si="49"/>
        <v/>
      </c>
      <c r="AE53" s="34" t="str">
        <f t="shared" si="49"/>
        <v/>
      </c>
      <c r="AF53" s="34" t="str">
        <f t="shared" si="49"/>
        <v/>
      </c>
      <c r="AG53" s="34" t="str">
        <f t="shared" si="49"/>
        <v/>
      </c>
      <c r="AH53" s="34" t="str">
        <f t="shared" si="49"/>
        <v/>
      </c>
      <c r="AI53" s="34" t="str">
        <f t="shared" si="49"/>
        <v/>
      </c>
      <c r="AJ53" s="34" t="str">
        <f t="shared" si="49"/>
        <v/>
      </c>
      <c r="AK53" s="34" t="str">
        <f t="shared" si="49"/>
        <v/>
      </c>
      <c r="AL53" s="34" t="str">
        <f t="shared" si="49"/>
        <v/>
      </c>
      <c r="AM53" s="34" t="str">
        <f t="shared" si="49"/>
        <v/>
      </c>
      <c r="AN53" s="34" t="str">
        <f t="shared" si="49"/>
        <v/>
      </c>
      <c r="AO53" s="34" t="str">
        <f t="shared" si="49"/>
        <v/>
      </c>
      <c r="AP53" s="34" t="str">
        <f t="shared" si="49"/>
        <v/>
      </c>
      <c r="AQ53" s="34" t="str">
        <f t="shared" si="49"/>
        <v/>
      </c>
      <c r="AR53" s="34" t="str">
        <f t="shared" si="49"/>
        <v/>
      </c>
      <c r="AS53" s="34" t="str">
        <f t="shared" si="49"/>
        <v/>
      </c>
      <c r="AT53" s="34" t="str">
        <f t="shared" si="49"/>
        <v/>
      </c>
      <c r="AU53" s="34" t="str">
        <f t="shared" si="49"/>
        <v/>
      </c>
      <c r="AV53" s="34" t="str">
        <f t="shared" si="49"/>
        <v/>
      </c>
      <c r="AW53" s="34" t="str">
        <f t="shared" si="49"/>
        <v/>
      </c>
      <c r="AX53" s="34" t="str">
        <f t="shared" si="49"/>
        <v/>
      </c>
      <c r="AY53" s="34" t="str">
        <f t="shared" si="49"/>
        <v/>
      </c>
      <c r="AZ53" s="34" t="str">
        <f t="shared" si="49"/>
        <v/>
      </c>
      <c r="BA53" s="34" t="str">
        <f t="shared" si="49"/>
        <v/>
      </c>
      <c r="BB53" s="32">
        <f t="shared" si="43"/>
        <v>0</v>
      </c>
      <c r="BC53" s="32">
        <f t="shared" si="44"/>
        <v>0</v>
      </c>
      <c r="BD53" s="32">
        <f t="shared" si="45"/>
        <v>0</v>
      </c>
      <c r="BE53" s="204">
        <f t="shared" si="46"/>
        <v>0</v>
      </c>
      <c r="BF53" s="35">
        <f t="shared" si="47"/>
        <v>0</v>
      </c>
      <c r="BG53" s="34" t="str">
        <f t="shared" si="48"/>
        <v/>
      </c>
      <c r="BI53" s="32"/>
      <c r="BJ53" s="32"/>
      <c r="BK53" s="32"/>
      <c r="BL53" s="32"/>
      <c r="BM53" s="32"/>
      <c r="BN53" s="32"/>
      <c r="BO53" s="32"/>
      <c r="BP53" s="32"/>
      <c r="BQ53" s="32"/>
      <c r="BR53" s="32"/>
      <c r="BS53" s="32"/>
      <c r="BT53" s="32"/>
      <c r="BU53" s="32"/>
      <c r="BV53" s="32"/>
      <c r="BW53" s="32"/>
      <c r="BX53" s="32"/>
      <c r="BY53" s="32"/>
      <c r="BZ53" s="32"/>
      <c r="CD53" s="4"/>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row>
    <row r="54" spans="1:104" hidden="1">
      <c r="A54" s="190">
        <f t="shared" si="39"/>
        <v>4</v>
      </c>
      <c r="B54" s="257" t="str">
        <f t="shared" si="40"/>
        <v/>
      </c>
      <c r="C54" s="257"/>
      <c r="D54" s="34" t="str">
        <f t="shared" ref="D54:BA54" si="50">IF(D$48="","",D9)</f>
        <v/>
      </c>
      <c r="E54" s="34" t="str">
        <f t="shared" si="50"/>
        <v/>
      </c>
      <c r="F54" s="34" t="str">
        <f t="shared" si="50"/>
        <v/>
      </c>
      <c r="G54" s="34" t="str">
        <f t="shared" si="50"/>
        <v/>
      </c>
      <c r="H54" s="34" t="str">
        <f t="shared" si="50"/>
        <v/>
      </c>
      <c r="I54" s="34" t="str">
        <f t="shared" si="50"/>
        <v/>
      </c>
      <c r="J54" s="34" t="str">
        <f t="shared" si="50"/>
        <v/>
      </c>
      <c r="K54" s="34" t="str">
        <f t="shared" si="50"/>
        <v/>
      </c>
      <c r="L54" s="34" t="str">
        <f t="shared" si="50"/>
        <v/>
      </c>
      <c r="M54" s="34" t="str">
        <f t="shared" si="50"/>
        <v/>
      </c>
      <c r="N54" s="34" t="str">
        <f t="shared" si="50"/>
        <v/>
      </c>
      <c r="O54" s="34" t="str">
        <f t="shared" si="50"/>
        <v/>
      </c>
      <c r="P54" s="34" t="str">
        <f t="shared" si="50"/>
        <v/>
      </c>
      <c r="Q54" s="34" t="str">
        <f t="shared" si="50"/>
        <v/>
      </c>
      <c r="R54" s="34" t="str">
        <f t="shared" si="50"/>
        <v/>
      </c>
      <c r="S54" s="34" t="str">
        <f t="shared" si="50"/>
        <v/>
      </c>
      <c r="T54" s="34" t="str">
        <f t="shared" si="50"/>
        <v/>
      </c>
      <c r="U54" s="34" t="str">
        <f t="shared" si="50"/>
        <v/>
      </c>
      <c r="V54" s="34" t="str">
        <f t="shared" si="50"/>
        <v/>
      </c>
      <c r="W54" s="34" t="str">
        <f t="shared" si="50"/>
        <v/>
      </c>
      <c r="X54" s="34" t="str">
        <f t="shared" si="50"/>
        <v/>
      </c>
      <c r="Y54" s="34" t="str">
        <f t="shared" si="50"/>
        <v/>
      </c>
      <c r="Z54" s="34" t="str">
        <f t="shared" si="50"/>
        <v/>
      </c>
      <c r="AA54" s="34" t="str">
        <f t="shared" si="50"/>
        <v/>
      </c>
      <c r="AB54" s="34" t="str">
        <f t="shared" si="50"/>
        <v/>
      </c>
      <c r="AC54" s="34" t="str">
        <f t="shared" si="50"/>
        <v/>
      </c>
      <c r="AD54" s="34" t="str">
        <f t="shared" si="50"/>
        <v/>
      </c>
      <c r="AE54" s="34" t="str">
        <f t="shared" si="50"/>
        <v/>
      </c>
      <c r="AF54" s="34" t="str">
        <f t="shared" si="50"/>
        <v/>
      </c>
      <c r="AG54" s="34" t="str">
        <f t="shared" si="50"/>
        <v/>
      </c>
      <c r="AH54" s="34" t="str">
        <f t="shared" si="50"/>
        <v/>
      </c>
      <c r="AI54" s="34" t="str">
        <f t="shared" si="50"/>
        <v/>
      </c>
      <c r="AJ54" s="34" t="str">
        <f t="shared" si="50"/>
        <v/>
      </c>
      <c r="AK54" s="34" t="str">
        <f t="shared" si="50"/>
        <v/>
      </c>
      <c r="AL54" s="34" t="str">
        <f t="shared" si="50"/>
        <v/>
      </c>
      <c r="AM54" s="34" t="str">
        <f t="shared" si="50"/>
        <v/>
      </c>
      <c r="AN54" s="34" t="str">
        <f t="shared" si="50"/>
        <v/>
      </c>
      <c r="AO54" s="34" t="str">
        <f t="shared" si="50"/>
        <v/>
      </c>
      <c r="AP54" s="34" t="str">
        <f t="shared" si="50"/>
        <v/>
      </c>
      <c r="AQ54" s="34" t="str">
        <f t="shared" si="50"/>
        <v/>
      </c>
      <c r="AR54" s="34" t="str">
        <f t="shared" si="50"/>
        <v/>
      </c>
      <c r="AS54" s="34" t="str">
        <f t="shared" si="50"/>
        <v/>
      </c>
      <c r="AT54" s="34" t="str">
        <f t="shared" si="50"/>
        <v/>
      </c>
      <c r="AU54" s="34" t="str">
        <f t="shared" si="50"/>
        <v/>
      </c>
      <c r="AV54" s="34" t="str">
        <f t="shared" si="50"/>
        <v/>
      </c>
      <c r="AW54" s="34" t="str">
        <f t="shared" si="50"/>
        <v/>
      </c>
      <c r="AX54" s="34" t="str">
        <f t="shared" si="50"/>
        <v/>
      </c>
      <c r="AY54" s="34" t="str">
        <f t="shared" si="50"/>
        <v/>
      </c>
      <c r="AZ54" s="34" t="str">
        <f t="shared" si="50"/>
        <v/>
      </c>
      <c r="BA54" s="34" t="str">
        <f t="shared" si="50"/>
        <v/>
      </c>
      <c r="BB54" s="32">
        <f t="shared" si="43"/>
        <v>0</v>
      </c>
      <c r="BC54" s="32">
        <f t="shared" si="44"/>
        <v>0</v>
      </c>
      <c r="BD54" s="32">
        <f t="shared" si="45"/>
        <v>0</v>
      </c>
      <c r="BE54" s="204">
        <f t="shared" si="46"/>
        <v>0</v>
      </c>
      <c r="BF54" s="35">
        <f t="shared" si="47"/>
        <v>0</v>
      </c>
      <c r="BG54" s="34" t="str">
        <f t="shared" si="48"/>
        <v/>
      </c>
      <c r="BI54" s="32"/>
      <c r="BJ54" s="32"/>
      <c r="BK54" s="32"/>
      <c r="BL54" s="32"/>
      <c r="BM54" s="32"/>
      <c r="BN54" s="32"/>
      <c r="BO54" s="32"/>
      <c r="BP54" s="32"/>
      <c r="BQ54" s="32"/>
      <c r="BR54" s="32"/>
      <c r="BS54" s="32"/>
      <c r="BT54" s="32"/>
      <c r="BU54" s="32"/>
      <c r="BV54" s="32"/>
      <c r="BW54" s="32"/>
      <c r="BX54" s="32"/>
      <c r="BY54" s="32"/>
      <c r="BZ54" s="32"/>
      <c r="CD54" s="4"/>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row>
    <row r="55" spans="1:104" hidden="1">
      <c r="A55" s="190">
        <f t="shared" si="39"/>
        <v>5</v>
      </c>
      <c r="B55" s="257" t="str">
        <f t="shared" si="40"/>
        <v/>
      </c>
      <c r="C55" s="257"/>
      <c r="D55" s="34" t="str">
        <f t="shared" ref="D55:BA55" si="51">IF(D$48="","",D10)</f>
        <v/>
      </c>
      <c r="E55" s="34" t="str">
        <f t="shared" si="51"/>
        <v/>
      </c>
      <c r="F55" s="34" t="str">
        <f t="shared" si="51"/>
        <v/>
      </c>
      <c r="G55" s="34" t="str">
        <f t="shared" si="51"/>
        <v/>
      </c>
      <c r="H55" s="34" t="str">
        <f t="shared" si="51"/>
        <v/>
      </c>
      <c r="I55" s="34" t="str">
        <f t="shared" si="51"/>
        <v/>
      </c>
      <c r="J55" s="34" t="str">
        <f t="shared" si="51"/>
        <v/>
      </c>
      <c r="K55" s="34" t="str">
        <f t="shared" si="51"/>
        <v/>
      </c>
      <c r="L55" s="34" t="str">
        <f t="shared" si="51"/>
        <v/>
      </c>
      <c r="M55" s="34" t="str">
        <f t="shared" si="51"/>
        <v/>
      </c>
      <c r="N55" s="34" t="str">
        <f t="shared" si="51"/>
        <v/>
      </c>
      <c r="O55" s="34" t="str">
        <f t="shared" si="51"/>
        <v/>
      </c>
      <c r="P55" s="34" t="str">
        <f t="shared" si="51"/>
        <v/>
      </c>
      <c r="Q55" s="34" t="str">
        <f t="shared" si="51"/>
        <v/>
      </c>
      <c r="R55" s="34" t="str">
        <f t="shared" si="51"/>
        <v/>
      </c>
      <c r="S55" s="34" t="str">
        <f t="shared" si="51"/>
        <v/>
      </c>
      <c r="T55" s="34" t="str">
        <f t="shared" si="51"/>
        <v/>
      </c>
      <c r="U55" s="34" t="str">
        <f t="shared" si="51"/>
        <v/>
      </c>
      <c r="V55" s="34" t="str">
        <f t="shared" si="51"/>
        <v/>
      </c>
      <c r="W55" s="34" t="str">
        <f t="shared" si="51"/>
        <v/>
      </c>
      <c r="X55" s="34" t="str">
        <f t="shared" si="51"/>
        <v/>
      </c>
      <c r="Y55" s="34" t="str">
        <f t="shared" si="51"/>
        <v/>
      </c>
      <c r="Z55" s="34" t="str">
        <f t="shared" si="51"/>
        <v/>
      </c>
      <c r="AA55" s="34" t="str">
        <f t="shared" si="51"/>
        <v/>
      </c>
      <c r="AB55" s="34" t="str">
        <f t="shared" si="51"/>
        <v/>
      </c>
      <c r="AC55" s="34" t="str">
        <f t="shared" si="51"/>
        <v/>
      </c>
      <c r="AD55" s="34" t="str">
        <f t="shared" si="51"/>
        <v/>
      </c>
      <c r="AE55" s="34" t="str">
        <f t="shared" si="51"/>
        <v/>
      </c>
      <c r="AF55" s="34" t="str">
        <f t="shared" si="51"/>
        <v/>
      </c>
      <c r="AG55" s="34" t="str">
        <f t="shared" si="51"/>
        <v/>
      </c>
      <c r="AH55" s="34" t="str">
        <f t="shared" si="51"/>
        <v/>
      </c>
      <c r="AI55" s="34" t="str">
        <f t="shared" si="51"/>
        <v/>
      </c>
      <c r="AJ55" s="34" t="str">
        <f t="shared" si="51"/>
        <v/>
      </c>
      <c r="AK55" s="34" t="str">
        <f t="shared" si="51"/>
        <v/>
      </c>
      <c r="AL55" s="34" t="str">
        <f t="shared" si="51"/>
        <v/>
      </c>
      <c r="AM55" s="34" t="str">
        <f t="shared" si="51"/>
        <v/>
      </c>
      <c r="AN55" s="34" t="str">
        <f t="shared" si="51"/>
        <v/>
      </c>
      <c r="AO55" s="34" t="str">
        <f t="shared" si="51"/>
        <v/>
      </c>
      <c r="AP55" s="34" t="str">
        <f t="shared" si="51"/>
        <v/>
      </c>
      <c r="AQ55" s="34" t="str">
        <f t="shared" si="51"/>
        <v/>
      </c>
      <c r="AR55" s="34" t="str">
        <f t="shared" si="51"/>
        <v/>
      </c>
      <c r="AS55" s="34" t="str">
        <f t="shared" si="51"/>
        <v/>
      </c>
      <c r="AT55" s="34" t="str">
        <f t="shared" si="51"/>
        <v/>
      </c>
      <c r="AU55" s="34" t="str">
        <f t="shared" si="51"/>
        <v/>
      </c>
      <c r="AV55" s="34" t="str">
        <f t="shared" si="51"/>
        <v/>
      </c>
      <c r="AW55" s="34" t="str">
        <f t="shared" si="51"/>
        <v/>
      </c>
      <c r="AX55" s="34" t="str">
        <f t="shared" si="51"/>
        <v/>
      </c>
      <c r="AY55" s="34" t="str">
        <f t="shared" si="51"/>
        <v/>
      </c>
      <c r="AZ55" s="34" t="str">
        <f t="shared" si="51"/>
        <v/>
      </c>
      <c r="BA55" s="34" t="str">
        <f t="shared" si="51"/>
        <v/>
      </c>
      <c r="BB55" s="32">
        <f t="shared" si="43"/>
        <v>0</v>
      </c>
      <c r="BC55" s="32">
        <f t="shared" si="44"/>
        <v>0</v>
      </c>
      <c r="BD55" s="32">
        <f t="shared" si="45"/>
        <v>0</v>
      </c>
      <c r="BE55" s="204">
        <f t="shared" si="46"/>
        <v>0</v>
      </c>
      <c r="BF55" s="35">
        <f t="shared" si="47"/>
        <v>0</v>
      </c>
      <c r="BG55" s="34" t="str">
        <f t="shared" si="48"/>
        <v/>
      </c>
      <c r="BI55" s="32"/>
      <c r="BJ55" s="32"/>
      <c r="BK55" s="32"/>
      <c r="BL55" s="32"/>
      <c r="BM55" s="32"/>
      <c r="BN55" s="32"/>
      <c r="BO55" s="32"/>
      <c r="BP55" s="32"/>
      <c r="BQ55" s="32"/>
      <c r="BR55" s="32"/>
      <c r="BS55" s="32"/>
      <c r="BT55" s="32"/>
      <c r="BU55" s="32"/>
      <c r="BV55" s="32"/>
      <c r="BW55" s="32"/>
      <c r="BX55" s="32"/>
      <c r="BY55" s="32"/>
      <c r="BZ55" s="32"/>
      <c r="CD55" s="4"/>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row>
    <row r="56" spans="1:104" hidden="1">
      <c r="A56" s="190">
        <f t="shared" si="39"/>
        <v>6</v>
      </c>
      <c r="B56" s="257" t="str">
        <f t="shared" si="40"/>
        <v/>
      </c>
      <c r="C56" s="257"/>
      <c r="D56" s="34" t="str">
        <f t="shared" ref="D56:BA56" si="52">IF(D$48="","",D11)</f>
        <v/>
      </c>
      <c r="E56" s="34" t="str">
        <f t="shared" si="52"/>
        <v/>
      </c>
      <c r="F56" s="34" t="str">
        <f t="shared" si="52"/>
        <v/>
      </c>
      <c r="G56" s="34" t="str">
        <f t="shared" si="52"/>
        <v/>
      </c>
      <c r="H56" s="34" t="str">
        <f t="shared" si="52"/>
        <v/>
      </c>
      <c r="I56" s="34" t="str">
        <f t="shared" si="52"/>
        <v/>
      </c>
      <c r="J56" s="34" t="str">
        <f t="shared" si="52"/>
        <v/>
      </c>
      <c r="K56" s="34" t="str">
        <f t="shared" si="52"/>
        <v/>
      </c>
      <c r="L56" s="34" t="str">
        <f t="shared" si="52"/>
        <v/>
      </c>
      <c r="M56" s="34" t="str">
        <f t="shared" si="52"/>
        <v/>
      </c>
      <c r="N56" s="34" t="str">
        <f t="shared" si="52"/>
        <v/>
      </c>
      <c r="O56" s="34" t="str">
        <f t="shared" si="52"/>
        <v/>
      </c>
      <c r="P56" s="34" t="str">
        <f t="shared" si="52"/>
        <v/>
      </c>
      <c r="Q56" s="34" t="str">
        <f t="shared" si="52"/>
        <v/>
      </c>
      <c r="R56" s="34" t="str">
        <f t="shared" si="52"/>
        <v/>
      </c>
      <c r="S56" s="34" t="str">
        <f t="shared" si="52"/>
        <v/>
      </c>
      <c r="T56" s="34" t="str">
        <f t="shared" si="52"/>
        <v/>
      </c>
      <c r="U56" s="34" t="str">
        <f t="shared" si="52"/>
        <v/>
      </c>
      <c r="V56" s="34" t="str">
        <f t="shared" si="52"/>
        <v/>
      </c>
      <c r="W56" s="34" t="str">
        <f t="shared" si="52"/>
        <v/>
      </c>
      <c r="X56" s="34" t="str">
        <f t="shared" si="52"/>
        <v/>
      </c>
      <c r="Y56" s="34" t="str">
        <f t="shared" si="52"/>
        <v/>
      </c>
      <c r="Z56" s="34" t="str">
        <f t="shared" si="52"/>
        <v/>
      </c>
      <c r="AA56" s="34" t="str">
        <f t="shared" si="52"/>
        <v/>
      </c>
      <c r="AB56" s="34" t="str">
        <f t="shared" si="52"/>
        <v/>
      </c>
      <c r="AC56" s="34" t="str">
        <f t="shared" si="52"/>
        <v/>
      </c>
      <c r="AD56" s="34" t="str">
        <f t="shared" si="52"/>
        <v/>
      </c>
      <c r="AE56" s="34" t="str">
        <f t="shared" si="52"/>
        <v/>
      </c>
      <c r="AF56" s="34" t="str">
        <f t="shared" si="52"/>
        <v/>
      </c>
      <c r="AG56" s="34" t="str">
        <f t="shared" si="52"/>
        <v/>
      </c>
      <c r="AH56" s="34" t="str">
        <f t="shared" si="52"/>
        <v/>
      </c>
      <c r="AI56" s="34" t="str">
        <f t="shared" si="52"/>
        <v/>
      </c>
      <c r="AJ56" s="34" t="str">
        <f t="shared" si="52"/>
        <v/>
      </c>
      <c r="AK56" s="34" t="str">
        <f t="shared" si="52"/>
        <v/>
      </c>
      <c r="AL56" s="34" t="str">
        <f t="shared" si="52"/>
        <v/>
      </c>
      <c r="AM56" s="34" t="str">
        <f t="shared" si="52"/>
        <v/>
      </c>
      <c r="AN56" s="34" t="str">
        <f t="shared" si="52"/>
        <v/>
      </c>
      <c r="AO56" s="34" t="str">
        <f t="shared" si="52"/>
        <v/>
      </c>
      <c r="AP56" s="34" t="str">
        <f t="shared" si="52"/>
        <v/>
      </c>
      <c r="AQ56" s="34" t="str">
        <f t="shared" si="52"/>
        <v/>
      </c>
      <c r="AR56" s="34" t="str">
        <f t="shared" si="52"/>
        <v/>
      </c>
      <c r="AS56" s="34" t="str">
        <f t="shared" si="52"/>
        <v/>
      </c>
      <c r="AT56" s="34" t="str">
        <f t="shared" si="52"/>
        <v/>
      </c>
      <c r="AU56" s="34" t="str">
        <f t="shared" si="52"/>
        <v/>
      </c>
      <c r="AV56" s="34" t="str">
        <f t="shared" si="52"/>
        <v/>
      </c>
      <c r="AW56" s="34" t="str">
        <f t="shared" si="52"/>
        <v/>
      </c>
      <c r="AX56" s="34" t="str">
        <f t="shared" si="52"/>
        <v/>
      </c>
      <c r="AY56" s="34" t="str">
        <f t="shared" si="52"/>
        <v/>
      </c>
      <c r="AZ56" s="34" t="str">
        <f t="shared" si="52"/>
        <v/>
      </c>
      <c r="BA56" s="34" t="str">
        <f t="shared" si="52"/>
        <v/>
      </c>
      <c r="BB56" s="32">
        <f t="shared" si="43"/>
        <v>0</v>
      </c>
      <c r="BC56" s="32">
        <f t="shared" si="44"/>
        <v>0</v>
      </c>
      <c r="BD56" s="32">
        <f t="shared" si="45"/>
        <v>0</v>
      </c>
      <c r="BE56" s="204">
        <f t="shared" si="46"/>
        <v>0</v>
      </c>
      <c r="BF56" s="35">
        <f t="shared" si="47"/>
        <v>0</v>
      </c>
      <c r="BG56" s="34" t="str">
        <f t="shared" si="48"/>
        <v/>
      </c>
      <c r="BI56" s="32"/>
      <c r="BJ56" s="32"/>
      <c r="BK56" s="32"/>
      <c r="BL56" s="32"/>
      <c r="BM56" s="32"/>
      <c r="BN56" s="32"/>
      <c r="BO56" s="32"/>
      <c r="BP56" s="32"/>
      <c r="BQ56" s="32"/>
      <c r="BR56" s="32"/>
      <c r="BS56" s="32"/>
      <c r="BT56" s="32"/>
      <c r="BU56" s="32"/>
      <c r="BV56" s="32"/>
      <c r="BW56" s="32"/>
      <c r="BX56" s="32"/>
      <c r="BY56" s="32"/>
      <c r="BZ56" s="32"/>
      <c r="CD56" s="4"/>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row>
    <row r="57" spans="1:104" hidden="1">
      <c r="A57" s="190">
        <f t="shared" si="39"/>
        <v>7</v>
      </c>
      <c r="B57" s="257" t="str">
        <f t="shared" si="40"/>
        <v/>
      </c>
      <c r="C57" s="257"/>
      <c r="D57" s="34" t="str">
        <f t="shared" ref="D57:BA57" si="53">IF(D$48="","",D12)</f>
        <v/>
      </c>
      <c r="E57" s="34" t="str">
        <f t="shared" si="53"/>
        <v/>
      </c>
      <c r="F57" s="34" t="str">
        <f t="shared" si="53"/>
        <v/>
      </c>
      <c r="G57" s="34" t="str">
        <f t="shared" si="53"/>
        <v/>
      </c>
      <c r="H57" s="34" t="str">
        <f t="shared" si="53"/>
        <v/>
      </c>
      <c r="I57" s="34" t="str">
        <f t="shared" si="53"/>
        <v/>
      </c>
      <c r="J57" s="34" t="str">
        <f t="shared" si="53"/>
        <v/>
      </c>
      <c r="K57" s="34" t="str">
        <f t="shared" si="53"/>
        <v/>
      </c>
      <c r="L57" s="34" t="str">
        <f t="shared" si="53"/>
        <v/>
      </c>
      <c r="M57" s="34" t="str">
        <f t="shared" si="53"/>
        <v/>
      </c>
      <c r="N57" s="34" t="str">
        <f t="shared" si="53"/>
        <v/>
      </c>
      <c r="O57" s="34" t="str">
        <f t="shared" si="53"/>
        <v/>
      </c>
      <c r="P57" s="34" t="str">
        <f t="shared" si="53"/>
        <v/>
      </c>
      <c r="Q57" s="34" t="str">
        <f t="shared" si="53"/>
        <v/>
      </c>
      <c r="R57" s="34" t="str">
        <f t="shared" si="53"/>
        <v/>
      </c>
      <c r="S57" s="34" t="str">
        <f t="shared" si="53"/>
        <v/>
      </c>
      <c r="T57" s="34" t="str">
        <f t="shared" si="53"/>
        <v/>
      </c>
      <c r="U57" s="34" t="str">
        <f t="shared" si="53"/>
        <v/>
      </c>
      <c r="V57" s="34" t="str">
        <f t="shared" si="53"/>
        <v/>
      </c>
      <c r="W57" s="34" t="str">
        <f t="shared" si="53"/>
        <v/>
      </c>
      <c r="X57" s="34" t="str">
        <f t="shared" si="53"/>
        <v/>
      </c>
      <c r="Y57" s="34" t="str">
        <f t="shared" si="53"/>
        <v/>
      </c>
      <c r="Z57" s="34" t="str">
        <f t="shared" si="53"/>
        <v/>
      </c>
      <c r="AA57" s="34" t="str">
        <f t="shared" si="53"/>
        <v/>
      </c>
      <c r="AB57" s="34" t="str">
        <f t="shared" si="53"/>
        <v/>
      </c>
      <c r="AC57" s="34" t="str">
        <f t="shared" si="53"/>
        <v/>
      </c>
      <c r="AD57" s="34" t="str">
        <f t="shared" si="53"/>
        <v/>
      </c>
      <c r="AE57" s="34" t="str">
        <f t="shared" si="53"/>
        <v/>
      </c>
      <c r="AF57" s="34" t="str">
        <f t="shared" si="53"/>
        <v/>
      </c>
      <c r="AG57" s="34" t="str">
        <f t="shared" si="53"/>
        <v/>
      </c>
      <c r="AH57" s="34" t="str">
        <f t="shared" si="53"/>
        <v/>
      </c>
      <c r="AI57" s="34" t="str">
        <f t="shared" si="53"/>
        <v/>
      </c>
      <c r="AJ57" s="34" t="str">
        <f t="shared" si="53"/>
        <v/>
      </c>
      <c r="AK57" s="34" t="str">
        <f t="shared" si="53"/>
        <v/>
      </c>
      <c r="AL57" s="34" t="str">
        <f t="shared" si="53"/>
        <v/>
      </c>
      <c r="AM57" s="34" t="str">
        <f t="shared" si="53"/>
        <v/>
      </c>
      <c r="AN57" s="34" t="str">
        <f t="shared" si="53"/>
        <v/>
      </c>
      <c r="AO57" s="34" t="str">
        <f t="shared" si="53"/>
        <v/>
      </c>
      <c r="AP57" s="34" t="str">
        <f t="shared" si="53"/>
        <v/>
      </c>
      <c r="AQ57" s="34" t="str">
        <f t="shared" si="53"/>
        <v/>
      </c>
      <c r="AR57" s="34" t="str">
        <f t="shared" si="53"/>
        <v/>
      </c>
      <c r="AS57" s="34" t="str">
        <f t="shared" si="53"/>
        <v/>
      </c>
      <c r="AT57" s="34" t="str">
        <f t="shared" si="53"/>
        <v/>
      </c>
      <c r="AU57" s="34" t="str">
        <f t="shared" si="53"/>
        <v/>
      </c>
      <c r="AV57" s="34" t="str">
        <f t="shared" si="53"/>
        <v/>
      </c>
      <c r="AW57" s="34" t="str">
        <f t="shared" si="53"/>
        <v/>
      </c>
      <c r="AX57" s="34" t="str">
        <f t="shared" si="53"/>
        <v/>
      </c>
      <c r="AY57" s="34" t="str">
        <f t="shared" si="53"/>
        <v/>
      </c>
      <c r="AZ57" s="34" t="str">
        <f t="shared" si="53"/>
        <v/>
      </c>
      <c r="BA57" s="34" t="str">
        <f t="shared" si="53"/>
        <v/>
      </c>
      <c r="BB57" s="32">
        <f t="shared" si="43"/>
        <v>0</v>
      </c>
      <c r="BC57" s="32">
        <f t="shared" si="44"/>
        <v>0</v>
      </c>
      <c r="BD57" s="32">
        <f t="shared" si="45"/>
        <v>0</v>
      </c>
      <c r="BE57" s="204">
        <f t="shared" si="46"/>
        <v>0</v>
      </c>
      <c r="BF57" s="35">
        <f t="shared" si="47"/>
        <v>0</v>
      </c>
      <c r="BG57" s="34" t="str">
        <f t="shared" si="48"/>
        <v/>
      </c>
      <c r="BI57" s="32"/>
      <c r="BJ57" s="32"/>
      <c r="BK57" s="32"/>
      <c r="BL57" s="32"/>
      <c r="BM57" s="32"/>
      <c r="BN57" s="32"/>
      <c r="BO57" s="32"/>
      <c r="BP57" s="32"/>
      <c r="BQ57" s="32"/>
      <c r="BR57" s="32"/>
      <c r="BS57" s="32"/>
      <c r="BT57" s="32"/>
      <c r="BU57" s="32"/>
      <c r="BV57" s="32"/>
      <c r="BW57" s="32"/>
      <c r="BX57" s="32"/>
      <c r="BY57" s="32"/>
      <c r="BZ57" s="32"/>
      <c r="CD57" s="4"/>
      <c r="CE57" s="122"/>
      <c r="CF57" s="122"/>
      <c r="CG57" s="122"/>
      <c r="CH57" s="122"/>
      <c r="CI57" s="122"/>
      <c r="CJ57" s="122"/>
      <c r="CK57" s="122"/>
      <c r="CL57" s="122"/>
      <c r="CM57" s="122"/>
      <c r="CN57" s="122"/>
      <c r="CO57" s="122"/>
      <c r="CP57" s="122"/>
      <c r="CQ57" s="122"/>
      <c r="CR57" s="122"/>
      <c r="CS57" s="122"/>
      <c r="CT57" s="122"/>
      <c r="CU57" s="122"/>
      <c r="CV57" s="122"/>
      <c r="CW57" s="122"/>
      <c r="CX57" s="122"/>
      <c r="CY57" s="122"/>
      <c r="CZ57" s="122"/>
    </row>
    <row r="58" spans="1:104" hidden="1">
      <c r="A58" s="190">
        <f t="shared" si="39"/>
        <v>8</v>
      </c>
      <c r="B58" s="257" t="str">
        <f t="shared" si="40"/>
        <v/>
      </c>
      <c r="C58" s="257"/>
      <c r="D58" s="34" t="str">
        <f t="shared" ref="D58:BA58" si="54">IF(D$48="","",D13)</f>
        <v/>
      </c>
      <c r="E58" s="34" t="str">
        <f t="shared" si="54"/>
        <v/>
      </c>
      <c r="F58" s="34" t="str">
        <f t="shared" si="54"/>
        <v/>
      </c>
      <c r="G58" s="34" t="str">
        <f t="shared" si="54"/>
        <v/>
      </c>
      <c r="H58" s="34" t="str">
        <f t="shared" si="54"/>
        <v/>
      </c>
      <c r="I58" s="34" t="str">
        <f t="shared" si="54"/>
        <v/>
      </c>
      <c r="J58" s="34" t="str">
        <f t="shared" si="54"/>
        <v/>
      </c>
      <c r="K58" s="34" t="str">
        <f t="shared" si="54"/>
        <v/>
      </c>
      <c r="L58" s="34" t="str">
        <f t="shared" si="54"/>
        <v/>
      </c>
      <c r="M58" s="34" t="str">
        <f t="shared" si="54"/>
        <v/>
      </c>
      <c r="N58" s="34" t="str">
        <f t="shared" si="54"/>
        <v/>
      </c>
      <c r="O58" s="34" t="str">
        <f t="shared" si="54"/>
        <v/>
      </c>
      <c r="P58" s="34" t="str">
        <f t="shared" si="54"/>
        <v/>
      </c>
      <c r="Q58" s="34" t="str">
        <f t="shared" si="54"/>
        <v/>
      </c>
      <c r="R58" s="34" t="str">
        <f t="shared" si="54"/>
        <v/>
      </c>
      <c r="S58" s="34" t="str">
        <f t="shared" si="54"/>
        <v/>
      </c>
      <c r="T58" s="34" t="str">
        <f t="shared" si="54"/>
        <v/>
      </c>
      <c r="U58" s="34" t="str">
        <f t="shared" si="54"/>
        <v/>
      </c>
      <c r="V58" s="34" t="str">
        <f t="shared" si="54"/>
        <v/>
      </c>
      <c r="W58" s="34" t="str">
        <f t="shared" si="54"/>
        <v/>
      </c>
      <c r="X58" s="34" t="str">
        <f t="shared" si="54"/>
        <v/>
      </c>
      <c r="Y58" s="34" t="str">
        <f t="shared" si="54"/>
        <v/>
      </c>
      <c r="Z58" s="34" t="str">
        <f t="shared" si="54"/>
        <v/>
      </c>
      <c r="AA58" s="34" t="str">
        <f t="shared" si="54"/>
        <v/>
      </c>
      <c r="AB58" s="34" t="str">
        <f t="shared" si="54"/>
        <v/>
      </c>
      <c r="AC58" s="34" t="str">
        <f t="shared" si="54"/>
        <v/>
      </c>
      <c r="AD58" s="34" t="str">
        <f t="shared" si="54"/>
        <v/>
      </c>
      <c r="AE58" s="34" t="str">
        <f t="shared" si="54"/>
        <v/>
      </c>
      <c r="AF58" s="34" t="str">
        <f t="shared" si="54"/>
        <v/>
      </c>
      <c r="AG58" s="34" t="str">
        <f t="shared" si="54"/>
        <v/>
      </c>
      <c r="AH58" s="34" t="str">
        <f t="shared" si="54"/>
        <v/>
      </c>
      <c r="AI58" s="34" t="str">
        <f t="shared" si="54"/>
        <v/>
      </c>
      <c r="AJ58" s="34" t="str">
        <f t="shared" si="54"/>
        <v/>
      </c>
      <c r="AK58" s="34" t="str">
        <f t="shared" si="54"/>
        <v/>
      </c>
      <c r="AL58" s="34" t="str">
        <f t="shared" si="54"/>
        <v/>
      </c>
      <c r="AM58" s="34" t="str">
        <f t="shared" si="54"/>
        <v/>
      </c>
      <c r="AN58" s="34" t="str">
        <f t="shared" si="54"/>
        <v/>
      </c>
      <c r="AO58" s="34" t="str">
        <f t="shared" si="54"/>
        <v/>
      </c>
      <c r="AP58" s="34" t="str">
        <f t="shared" si="54"/>
        <v/>
      </c>
      <c r="AQ58" s="34" t="str">
        <f t="shared" si="54"/>
        <v/>
      </c>
      <c r="AR58" s="34" t="str">
        <f t="shared" si="54"/>
        <v/>
      </c>
      <c r="AS58" s="34" t="str">
        <f t="shared" si="54"/>
        <v/>
      </c>
      <c r="AT58" s="34" t="str">
        <f t="shared" si="54"/>
        <v/>
      </c>
      <c r="AU58" s="34" t="str">
        <f t="shared" si="54"/>
        <v/>
      </c>
      <c r="AV58" s="34" t="str">
        <f t="shared" si="54"/>
        <v/>
      </c>
      <c r="AW58" s="34" t="str">
        <f t="shared" si="54"/>
        <v/>
      </c>
      <c r="AX58" s="34" t="str">
        <f t="shared" si="54"/>
        <v/>
      </c>
      <c r="AY58" s="34" t="str">
        <f t="shared" si="54"/>
        <v/>
      </c>
      <c r="AZ58" s="34" t="str">
        <f t="shared" si="54"/>
        <v/>
      </c>
      <c r="BA58" s="34" t="str">
        <f t="shared" si="54"/>
        <v/>
      </c>
      <c r="BB58" s="32">
        <f t="shared" si="43"/>
        <v>0</v>
      </c>
      <c r="BC58" s="32">
        <f t="shared" si="44"/>
        <v>0</v>
      </c>
      <c r="BD58" s="32">
        <f t="shared" si="45"/>
        <v>0</v>
      </c>
      <c r="BE58" s="204">
        <f t="shared" si="46"/>
        <v>0</v>
      </c>
      <c r="BF58" s="35">
        <f t="shared" si="47"/>
        <v>0</v>
      </c>
      <c r="BG58" s="34" t="str">
        <f t="shared" si="48"/>
        <v/>
      </c>
      <c r="BI58" s="32"/>
      <c r="BJ58" s="32"/>
      <c r="BK58" s="32"/>
      <c r="BL58" s="32"/>
      <c r="BM58" s="32"/>
      <c r="BN58" s="32"/>
      <c r="BO58" s="32"/>
      <c r="BP58" s="32"/>
      <c r="BQ58" s="32"/>
      <c r="BR58" s="32"/>
      <c r="BS58" s="32"/>
      <c r="BT58" s="32"/>
      <c r="BU58" s="32"/>
      <c r="BV58" s="32"/>
      <c r="BW58" s="32"/>
      <c r="BX58" s="32"/>
      <c r="BY58" s="32"/>
      <c r="BZ58" s="32"/>
      <c r="CD58" s="4"/>
      <c r="CE58" s="122"/>
      <c r="CF58" s="122"/>
      <c r="CG58" s="122"/>
      <c r="CH58" s="122"/>
      <c r="CI58" s="122"/>
      <c r="CJ58" s="122"/>
      <c r="CK58" s="122"/>
      <c r="CL58" s="122"/>
      <c r="CM58" s="122"/>
      <c r="CN58" s="122"/>
      <c r="CO58" s="122"/>
      <c r="CP58" s="122"/>
      <c r="CQ58" s="122"/>
      <c r="CR58" s="122"/>
      <c r="CS58" s="122"/>
      <c r="CT58" s="122"/>
      <c r="CU58" s="122"/>
      <c r="CV58" s="122"/>
      <c r="CW58" s="122"/>
      <c r="CX58" s="122"/>
      <c r="CY58" s="122"/>
      <c r="CZ58" s="122"/>
    </row>
    <row r="59" spans="1:104" hidden="1">
      <c r="A59" s="190">
        <f t="shared" si="39"/>
        <v>9</v>
      </c>
      <c r="B59" s="257" t="str">
        <f t="shared" si="40"/>
        <v/>
      </c>
      <c r="C59" s="257"/>
      <c r="D59" s="34" t="str">
        <f t="shared" ref="D59:BA59" si="55">IF(D$48="","",D14)</f>
        <v/>
      </c>
      <c r="E59" s="34" t="str">
        <f t="shared" si="55"/>
        <v/>
      </c>
      <c r="F59" s="34" t="str">
        <f t="shared" si="55"/>
        <v/>
      </c>
      <c r="G59" s="34" t="str">
        <f t="shared" si="55"/>
        <v/>
      </c>
      <c r="H59" s="34" t="str">
        <f t="shared" si="55"/>
        <v/>
      </c>
      <c r="I59" s="34" t="str">
        <f t="shared" si="55"/>
        <v/>
      </c>
      <c r="J59" s="34" t="str">
        <f t="shared" si="55"/>
        <v/>
      </c>
      <c r="K59" s="34" t="str">
        <f t="shared" si="55"/>
        <v/>
      </c>
      <c r="L59" s="34" t="str">
        <f t="shared" si="55"/>
        <v/>
      </c>
      <c r="M59" s="34" t="str">
        <f t="shared" si="55"/>
        <v/>
      </c>
      <c r="N59" s="34" t="str">
        <f t="shared" si="55"/>
        <v/>
      </c>
      <c r="O59" s="34" t="str">
        <f t="shared" si="55"/>
        <v/>
      </c>
      <c r="P59" s="34" t="str">
        <f t="shared" si="55"/>
        <v/>
      </c>
      <c r="Q59" s="34" t="str">
        <f t="shared" si="55"/>
        <v/>
      </c>
      <c r="R59" s="34" t="str">
        <f t="shared" si="55"/>
        <v/>
      </c>
      <c r="S59" s="34" t="str">
        <f t="shared" si="55"/>
        <v/>
      </c>
      <c r="T59" s="34" t="str">
        <f t="shared" si="55"/>
        <v/>
      </c>
      <c r="U59" s="34" t="str">
        <f t="shared" si="55"/>
        <v/>
      </c>
      <c r="V59" s="34" t="str">
        <f t="shared" si="55"/>
        <v/>
      </c>
      <c r="W59" s="34" t="str">
        <f t="shared" si="55"/>
        <v/>
      </c>
      <c r="X59" s="34" t="str">
        <f t="shared" si="55"/>
        <v/>
      </c>
      <c r="Y59" s="34" t="str">
        <f t="shared" si="55"/>
        <v/>
      </c>
      <c r="Z59" s="34" t="str">
        <f t="shared" si="55"/>
        <v/>
      </c>
      <c r="AA59" s="34" t="str">
        <f t="shared" si="55"/>
        <v/>
      </c>
      <c r="AB59" s="34" t="str">
        <f t="shared" si="55"/>
        <v/>
      </c>
      <c r="AC59" s="34" t="str">
        <f t="shared" si="55"/>
        <v/>
      </c>
      <c r="AD59" s="34" t="str">
        <f t="shared" si="55"/>
        <v/>
      </c>
      <c r="AE59" s="34" t="str">
        <f t="shared" si="55"/>
        <v/>
      </c>
      <c r="AF59" s="34" t="str">
        <f t="shared" si="55"/>
        <v/>
      </c>
      <c r="AG59" s="34" t="str">
        <f t="shared" si="55"/>
        <v/>
      </c>
      <c r="AH59" s="34" t="str">
        <f t="shared" si="55"/>
        <v/>
      </c>
      <c r="AI59" s="34" t="str">
        <f t="shared" si="55"/>
        <v/>
      </c>
      <c r="AJ59" s="34" t="str">
        <f t="shared" si="55"/>
        <v/>
      </c>
      <c r="AK59" s="34" t="str">
        <f t="shared" si="55"/>
        <v/>
      </c>
      <c r="AL59" s="34" t="str">
        <f t="shared" si="55"/>
        <v/>
      </c>
      <c r="AM59" s="34" t="str">
        <f t="shared" si="55"/>
        <v/>
      </c>
      <c r="AN59" s="34" t="str">
        <f t="shared" si="55"/>
        <v/>
      </c>
      <c r="AO59" s="34" t="str">
        <f t="shared" si="55"/>
        <v/>
      </c>
      <c r="AP59" s="34" t="str">
        <f t="shared" si="55"/>
        <v/>
      </c>
      <c r="AQ59" s="34" t="str">
        <f t="shared" si="55"/>
        <v/>
      </c>
      <c r="AR59" s="34" t="str">
        <f t="shared" si="55"/>
        <v/>
      </c>
      <c r="AS59" s="34" t="str">
        <f t="shared" si="55"/>
        <v/>
      </c>
      <c r="AT59" s="34" t="str">
        <f t="shared" si="55"/>
        <v/>
      </c>
      <c r="AU59" s="34" t="str">
        <f t="shared" si="55"/>
        <v/>
      </c>
      <c r="AV59" s="34" t="str">
        <f t="shared" si="55"/>
        <v/>
      </c>
      <c r="AW59" s="34" t="str">
        <f t="shared" si="55"/>
        <v/>
      </c>
      <c r="AX59" s="34" t="str">
        <f t="shared" si="55"/>
        <v/>
      </c>
      <c r="AY59" s="34" t="str">
        <f t="shared" si="55"/>
        <v/>
      </c>
      <c r="AZ59" s="34" t="str">
        <f t="shared" si="55"/>
        <v/>
      </c>
      <c r="BA59" s="34" t="str">
        <f t="shared" si="55"/>
        <v/>
      </c>
      <c r="BB59" s="32">
        <f t="shared" si="43"/>
        <v>0</v>
      </c>
      <c r="BC59" s="32">
        <f t="shared" si="44"/>
        <v>0</v>
      </c>
      <c r="BD59" s="32">
        <f t="shared" si="45"/>
        <v>0</v>
      </c>
      <c r="BE59" s="204">
        <f t="shared" si="46"/>
        <v>0</v>
      </c>
      <c r="BF59" s="35">
        <f t="shared" si="47"/>
        <v>0</v>
      </c>
      <c r="BG59" s="34" t="str">
        <f t="shared" si="48"/>
        <v/>
      </c>
      <c r="BI59" s="32"/>
      <c r="BJ59" s="32"/>
      <c r="BK59" s="32"/>
      <c r="BL59" s="32"/>
      <c r="BM59" s="32"/>
      <c r="BN59" s="32"/>
      <c r="BO59" s="32"/>
      <c r="BP59" s="32"/>
      <c r="BQ59" s="32"/>
      <c r="BR59" s="32"/>
      <c r="BS59" s="32"/>
      <c r="BT59" s="32"/>
      <c r="BU59" s="32"/>
      <c r="BV59" s="32"/>
      <c r="BW59" s="32"/>
      <c r="BX59" s="32"/>
      <c r="BY59" s="32"/>
      <c r="BZ59" s="32"/>
      <c r="CD59" s="4"/>
      <c r="CE59" s="122"/>
      <c r="CF59" s="122"/>
      <c r="CG59" s="122"/>
      <c r="CH59" s="122"/>
      <c r="CI59" s="122"/>
      <c r="CJ59" s="122"/>
      <c r="CK59" s="122"/>
      <c r="CL59" s="122"/>
      <c r="CM59" s="122"/>
      <c r="CN59" s="122"/>
      <c r="CO59" s="122"/>
      <c r="CP59" s="122"/>
      <c r="CQ59" s="122"/>
      <c r="CR59" s="122"/>
      <c r="CS59" s="122"/>
      <c r="CT59" s="122"/>
      <c r="CU59" s="122"/>
      <c r="CV59" s="122"/>
      <c r="CW59" s="122"/>
      <c r="CX59" s="122"/>
      <c r="CY59" s="122"/>
      <c r="CZ59" s="122"/>
    </row>
    <row r="60" spans="1:104" hidden="1">
      <c r="A60" s="190">
        <f t="shared" si="39"/>
        <v>10</v>
      </c>
      <c r="B60" s="257" t="str">
        <f t="shared" si="40"/>
        <v/>
      </c>
      <c r="C60" s="257"/>
      <c r="D60" s="34" t="str">
        <f t="shared" ref="D60:BA60" si="56">IF(D$48="","",D15)</f>
        <v/>
      </c>
      <c r="E60" s="34" t="str">
        <f t="shared" si="56"/>
        <v/>
      </c>
      <c r="F60" s="34" t="str">
        <f t="shared" si="56"/>
        <v/>
      </c>
      <c r="G60" s="34" t="str">
        <f t="shared" si="56"/>
        <v/>
      </c>
      <c r="H60" s="34" t="str">
        <f t="shared" si="56"/>
        <v/>
      </c>
      <c r="I60" s="34" t="str">
        <f t="shared" si="56"/>
        <v/>
      </c>
      <c r="J60" s="34" t="str">
        <f t="shared" si="56"/>
        <v/>
      </c>
      <c r="K60" s="34" t="str">
        <f t="shared" si="56"/>
        <v/>
      </c>
      <c r="L60" s="34" t="str">
        <f t="shared" si="56"/>
        <v/>
      </c>
      <c r="M60" s="34" t="str">
        <f t="shared" si="56"/>
        <v/>
      </c>
      <c r="N60" s="34" t="str">
        <f t="shared" si="56"/>
        <v/>
      </c>
      <c r="O60" s="34" t="str">
        <f t="shared" si="56"/>
        <v/>
      </c>
      <c r="P60" s="34" t="str">
        <f t="shared" si="56"/>
        <v/>
      </c>
      <c r="Q60" s="34" t="str">
        <f t="shared" si="56"/>
        <v/>
      </c>
      <c r="R60" s="34" t="str">
        <f t="shared" si="56"/>
        <v/>
      </c>
      <c r="S60" s="34" t="str">
        <f t="shared" si="56"/>
        <v/>
      </c>
      <c r="T60" s="34" t="str">
        <f t="shared" si="56"/>
        <v/>
      </c>
      <c r="U60" s="34" t="str">
        <f t="shared" si="56"/>
        <v/>
      </c>
      <c r="V60" s="34" t="str">
        <f t="shared" si="56"/>
        <v/>
      </c>
      <c r="W60" s="34" t="str">
        <f t="shared" si="56"/>
        <v/>
      </c>
      <c r="X60" s="34" t="str">
        <f t="shared" si="56"/>
        <v/>
      </c>
      <c r="Y60" s="34" t="str">
        <f t="shared" si="56"/>
        <v/>
      </c>
      <c r="Z60" s="34" t="str">
        <f t="shared" si="56"/>
        <v/>
      </c>
      <c r="AA60" s="34" t="str">
        <f t="shared" si="56"/>
        <v/>
      </c>
      <c r="AB60" s="34" t="str">
        <f t="shared" si="56"/>
        <v/>
      </c>
      <c r="AC60" s="34" t="str">
        <f t="shared" si="56"/>
        <v/>
      </c>
      <c r="AD60" s="34" t="str">
        <f t="shared" si="56"/>
        <v/>
      </c>
      <c r="AE60" s="34" t="str">
        <f t="shared" si="56"/>
        <v/>
      </c>
      <c r="AF60" s="34" t="str">
        <f t="shared" si="56"/>
        <v/>
      </c>
      <c r="AG60" s="34" t="str">
        <f t="shared" si="56"/>
        <v/>
      </c>
      <c r="AH60" s="34" t="str">
        <f t="shared" si="56"/>
        <v/>
      </c>
      <c r="AI60" s="34" t="str">
        <f t="shared" si="56"/>
        <v/>
      </c>
      <c r="AJ60" s="34" t="str">
        <f t="shared" si="56"/>
        <v/>
      </c>
      <c r="AK60" s="34" t="str">
        <f t="shared" si="56"/>
        <v/>
      </c>
      <c r="AL60" s="34" t="str">
        <f t="shared" si="56"/>
        <v/>
      </c>
      <c r="AM60" s="34" t="str">
        <f t="shared" si="56"/>
        <v/>
      </c>
      <c r="AN60" s="34" t="str">
        <f t="shared" si="56"/>
        <v/>
      </c>
      <c r="AO60" s="34" t="str">
        <f t="shared" si="56"/>
        <v/>
      </c>
      <c r="AP60" s="34" t="str">
        <f t="shared" si="56"/>
        <v/>
      </c>
      <c r="AQ60" s="34" t="str">
        <f t="shared" si="56"/>
        <v/>
      </c>
      <c r="AR60" s="34" t="str">
        <f t="shared" si="56"/>
        <v/>
      </c>
      <c r="AS60" s="34" t="str">
        <f t="shared" si="56"/>
        <v/>
      </c>
      <c r="AT60" s="34" t="str">
        <f t="shared" si="56"/>
        <v/>
      </c>
      <c r="AU60" s="34" t="str">
        <f t="shared" si="56"/>
        <v/>
      </c>
      <c r="AV60" s="34" t="str">
        <f t="shared" si="56"/>
        <v/>
      </c>
      <c r="AW60" s="34" t="str">
        <f t="shared" si="56"/>
        <v/>
      </c>
      <c r="AX60" s="34" t="str">
        <f t="shared" si="56"/>
        <v/>
      </c>
      <c r="AY60" s="34" t="str">
        <f t="shared" si="56"/>
        <v/>
      </c>
      <c r="AZ60" s="34" t="str">
        <f t="shared" si="56"/>
        <v/>
      </c>
      <c r="BA60" s="34" t="str">
        <f t="shared" si="56"/>
        <v/>
      </c>
      <c r="BB60" s="32">
        <f t="shared" si="43"/>
        <v>0</v>
      </c>
      <c r="BC60" s="32">
        <f t="shared" si="44"/>
        <v>0</v>
      </c>
      <c r="BD60" s="32">
        <f t="shared" si="45"/>
        <v>0</v>
      </c>
      <c r="BE60" s="204">
        <f t="shared" si="46"/>
        <v>0</v>
      </c>
      <c r="BF60" s="35">
        <f t="shared" si="47"/>
        <v>0</v>
      </c>
      <c r="BG60" s="34" t="str">
        <f t="shared" si="48"/>
        <v/>
      </c>
      <c r="BI60" s="32"/>
      <c r="BJ60" s="32"/>
      <c r="BK60" s="32"/>
      <c r="BL60" s="32"/>
      <c r="BM60" s="32"/>
      <c r="BN60" s="32"/>
      <c r="BO60" s="32"/>
      <c r="BP60" s="32"/>
      <c r="BQ60" s="32"/>
      <c r="BR60" s="32"/>
      <c r="BS60" s="32"/>
      <c r="BT60" s="32"/>
      <c r="BU60" s="32"/>
      <c r="BV60" s="32"/>
      <c r="BW60" s="32"/>
      <c r="BX60" s="32"/>
      <c r="BY60" s="32"/>
      <c r="BZ60" s="32"/>
      <c r="CD60" s="4"/>
      <c r="CE60" s="122"/>
      <c r="CF60" s="122"/>
      <c r="CG60" s="122"/>
      <c r="CH60" s="122"/>
      <c r="CI60" s="122"/>
      <c r="CJ60" s="122"/>
      <c r="CK60" s="122"/>
      <c r="CL60" s="122"/>
      <c r="CM60" s="122"/>
      <c r="CN60" s="122"/>
      <c r="CO60" s="122"/>
      <c r="CP60" s="122"/>
      <c r="CQ60" s="122"/>
      <c r="CR60" s="122"/>
      <c r="CS60" s="122"/>
      <c r="CT60" s="122"/>
      <c r="CU60" s="122"/>
      <c r="CV60" s="122"/>
      <c r="CW60" s="122"/>
      <c r="CX60" s="122"/>
      <c r="CY60" s="122"/>
      <c r="CZ60" s="122"/>
    </row>
    <row r="61" spans="1:104" hidden="1">
      <c r="A61" s="190">
        <f t="shared" si="39"/>
        <v>11</v>
      </c>
      <c r="B61" s="257" t="str">
        <f t="shared" si="40"/>
        <v/>
      </c>
      <c r="C61" s="257"/>
      <c r="D61" s="34" t="str">
        <f t="shared" ref="D61:BA61" si="57">IF(D$48="","",D16)</f>
        <v/>
      </c>
      <c r="E61" s="34" t="str">
        <f t="shared" si="57"/>
        <v/>
      </c>
      <c r="F61" s="34" t="str">
        <f t="shared" si="57"/>
        <v/>
      </c>
      <c r="G61" s="34" t="str">
        <f t="shared" si="57"/>
        <v/>
      </c>
      <c r="H61" s="34" t="str">
        <f t="shared" si="57"/>
        <v/>
      </c>
      <c r="I61" s="34" t="str">
        <f t="shared" si="57"/>
        <v/>
      </c>
      <c r="J61" s="34" t="str">
        <f t="shared" si="57"/>
        <v/>
      </c>
      <c r="K61" s="34" t="str">
        <f t="shared" si="57"/>
        <v/>
      </c>
      <c r="L61" s="34" t="str">
        <f t="shared" si="57"/>
        <v/>
      </c>
      <c r="M61" s="34" t="str">
        <f t="shared" si="57"/>
        <v/>
      </c>
      <c r="N61" s="34" t="str">
        <f t="shared" si="57"/>
        <v/>
      </c>
      <c r="O61" s="34" t="str">
        <f t="shared" si="57"/>
        <v/>
      </c>
      <c r="P61" s="34" t="str">
        <f t="shared" si="57"/>
        <v/>
      </c>
      <c r="Q61" s="34" t="str">
        <f t="shared" si="57"/>
        <v/>
      </c>
      <c r="R61" s="34" t="str">
        <f t="shared" si="57"/>
        <v/>
      </c>
      <c r="S61" s="34" t="str">
        <f t="shared" si="57"/>
        <v/>
      </c>
      <c r="T61" s="34" t="str">
        <f t="shared" si="57"/>
        <v/>
      </c>
      <c r="U61" s="34" t="str">
        <f t="shared" si="57"/>
        <v/>
      </c>
      <c r="V61" s="34" t="str">
        <f t="shared" si="57"/>
        <v/>
      </c>
      <c r="W61" s="34" t="str">
        <f t="shared" si="57"/>
        <v/>
      </c>
      <c r="X61" s="34" t="str">
        <f t="shared" si="57"/>
        <v/>
      </c>
      <c r="Y61" s="34" t="str">
        <f t="shared" si="57"/>
        <v/>
      </c>
      <c r="Z61" s="34" t="str">
        <f t="shared" si="57"/>
        <v/>
      </c>
      <c r="AA61" s="34" t="str">
        <f t="shared" si="57"/>
        <v/>
      </c>
      <c r="AB61" s="34" t="str">
        <f t="shared" si="57"/>
        <v/>
      </c>
      <c r="AC61" s="34" t="str">
        <f t="shared" si="57"/>
        <v/>
      </c>
      <c r="AD61" s="34" t="str">
        <f t="shared" si="57"/>
        <v/>
      </c>
      <c r="AE61" s="34" t="str">
        <f t="shared" si="57"/>
        <v/>
      </c>
      <c r="AF61" s="34" t="str">
        <f t="shared" si="57"/>
        <v/>
      </c>
      <c r="AG61" s="34" t="str">
        <f t="shared" si="57"/>
        <v/>
      </c>
      <c r="AH61" s="34" t="str">
        <f t="shared" si="57"/>
        <v/>
      </c>
      <c r="AI61" s="34" t="str">
        <f t="shared" si="57"/>
        <v/>
      </c>
      <c r="AJ61" s="34" t="str">
        <f t="shared" si="57"/>
        <v/>
      </c>
      <c r="AK61" s="34" t="str">
        <f t="shared" si="57"/>
        <v/>
      </c>
      <c r="AL61" s="34" t="str">
        <f t="shared" si="57"/>
        <v/>
      </c>
      <c r="AM61" s="34" t="str">
        <f t="shared" si="57"/>
        <v/>
      </c>
      <c r="AN61" s="34" t="str">
        <f t="shared" si="57"/>
        <v/>
      </c>
      <c r="AO61" s="34" t="str">
        <f t="shared" si="57"/>
        <v/>
      </c>
      <c r="AP61" s="34" t="str">
        <f t="shared" si="57"/>
        <v/>
      </c>
      <c r="AQ61" s="34" t="str">
        <f t="shared" si="57"/>
        <v/>
      </c>
      <c r="AR61" s="34" t="str">
        <f t="shared" si="57"/>
        <v/>
      </c>
      <c r="AS61" s="34" t="str">
        <f t="shared" si="57"/>
        <v/>
      </c>
      <c r="AT61" s="34" t="str">
        <f t="shared" si="57"/>
        <v/>
      </c>
      <c r="AU61" s="34" t="str">
        <f t="shared" si="57"/>
        <v/>
      </c>
      <c r="AV61" s="34" t="str">
        <f t="shared" si="57"/>
        <v/>
      </c>
      <c r="AW61" s="34" t="str">
        <f t="shared" si="57"/>
        <v/>
      </c>
      <c r="AX61" s="34" t="str">
        <f t="shared" si="57"/>
        <v/>
      </c>
      <c r="AY61" s="34" t="str">
        <f t="shared" si="57"/>
        <v/>
      </c>
      <c r="AZ61" s="34" t="str">
        <f t="shared" si="57"/>
        <v/>
      </c>
      <c r="BA61" s="34" t="str">
        <f t="shared" si="57"/>
        <v/>
      </c>
      <c r="BB61" s="32">
        <f t="shared" si="43"/>
        <v>0</v>
      </c>
      <c r="BC61" s="32">
        <f t="shared" si="44"/>
        <v>0</v>
      </c>
      <c r="BD61" s="32">
        <f t="shared" si="45"/>
        <v>0</v>
      </c>
      <c r="BE61" s="204">
        <f t="shared" si="46"/>
        <v>0</v>
      </c>
      <c r="BF61" s="35">
        <f t="shared" si="47"/>
        <v>0</v>
      </c>
      <c r="BG61" s="34" t="str">
        <f t="shared" si="48"/>
        <v/>
      </c>
      <c r="BI61" s="32"/>
      <c r="BJ61" s="32"/>
      <c r="BK61" s="32"/>
      <c r="BL61" s="32"/>
      <c r="BM61" s="32"/>
      <c r="BN61" s="32"/>
      <c r="BO61" s="32"/>
      <c r="BP61" s="32"/>
      <c r="BQ61" s="32"/>
      <c r="BR61" s="32"/>
      <c r="BS61" s="32"/>
      <c r="BT61" s="32"/>
      <c r="BU61" s="32"/>
      <c r="BV61" s="32"/>
      <c r="BW61" s="32"/>
      <c r="BX61" s="32"/>
      <c r="BY61" s="32"/>
      <c r="BZ61" s="32"/>
      <c r="CD61" s="4"/>
      <c r="CE61" s="122"/>
      <c r="CF61" s="122"/>
      <c r="CG61" s="122"/>
      <c r="CH61" s="122"/>
      <c r="CI61" s="122"/>
      <c r="CJ61" s="122"/>
      <c r="CK61" s="122"/>
      <c r="CL61" s="122"/>
      <c r="CM61" s="122"/>
      <c r="CN61" s="122"/>
      <c r="CO61" s="122"/>
      <c r="CP61" s="122"/>
      <c r="CQ61" s="122"/>
      <c r="CR61" s="122"/>
      <c r="CS61" s="122"/>
      <c r="CT61" s="122"/>
      <c r="CU61" s="122"/>
      <c r="CV61" s="122"/>
      <c r="CW61" s="122"/>
      <c r="CX61" s="122"/>
      <c r="CY61" s="122"/>
      <c r="CZ61" s="122"/>
    </row>
    <row r="62" spans="1:104" hidden="1">
      <c r="A62" s="190">
        <f t="shared" si="39"/>
        <v>12</v>
      </c>
      <c r="B62" s="257" t="str">
        <f t="shared" si="40"/>
        <v/>
      </c>
      <c r="C62" s="257"/>
      <c r="D62" s="34" t="str">
        <f t="shared" ref="D62:BA62" si="58">IF(D$48="","",D17)</f>
        <v/>
      </c>
      <c r="E62" s="34" t="str">
        <f t="shared" si="58"/>
        <v/>
      </c>
      <c r="F62" s="34" t="str">
        <f t="shared" si="58"/>
        <v/>
      </c>
      <c r="G62" s="34" t="str">
        <f t="shared" si="58"/>
        <v/>
      </c>
      <c r="H62" s="34" t="str">
        <f t="shared" si="58"/>
        <v/>
      </c>
      <c r="I62" s="34" t="str">
        <f t="shared" si="58"/>
        <v/>
      </c>
      <c r="J62" s="34" t="str">
        <f t="shared" si="58"/>
        <v/>
      </c>
      <c r="K62" s="34" t="str">
        <f t="shared" si="58"/>
        <v/>
      </c>
      <c r="L62" s="34" t="str">
        <f t="shared" si="58"/>
        <v/>
      </c>
      <c r="M62" s="34" t="str">
        <f t="shared" si="58"/>
        <v/>
      </c>
      <c r="N62" s="34" t="str">
        <f t="shared" si="58"/>
        <v/>
      </c>
      <c r="O62" s="34" t="str">
        <f t="shared" si="58"/>
        <v/>
      </c>
      <c r="P62" s="34" t="str">
        <f t="shared" si="58"/>
        <v/>
      </c>
      <c r="Q62" s="34" t="str">
        <f t="shared" si="58"/>
        <v/>
      </c>
      <c r="R62" s="34" t="str">
        <f t="shared" si="58"/>
        <v/>
      </c>
      <c r="S62" s="34" t="str">
        <f t="shared" si="58"/>
        <v/>
      </c>
      <c r="T62" s="34" t="str">
        <f t="shared" si="58"/>
        <v/>
      </c>
      <c r="U62" s="34" t="str">
        <f t="shared" si="58"/>
        <v/>
      </c>
      <c r="V62" s="34" t="str">
        <f t="shared" si="58"/>
        <v/>
      </c>
      <c r="W62" s="34" t="str">
        <f t="shared" si="58"/>
        <v/>
      </c>
      <c r="X62" s="34" t="str">
        <f t="shared" si="58"/>
        <v/>
      </c>
      <c r="Y62" s="34" t="str">
        <f t="shared" si="58"/>
        <v/>
      </c>
      <c r="Z62" s="34" t="str">
        <f t="shared" si="58"/>
        <v/>
      </c>
      <c r="AA62" s="34" t="str">
        <f t="shared" si="58"/>
        <v/>
      </c>
      <c r="AB62" s="34" t="str">
        <f t="shared" si="58"/>
        <v/>
      </c>
      <c r="AC62" s="34" t="str">
        <f t="shared" si="58"/>
        <v/>
      </c>
      <c r="AD62" s="34" t="str">
        <f t="shared" si="58"/>
        <v/>
      </c>
      <c r="AE62" s="34" t="str">
        <f t="shared" si="58"/>
        <v/>
      </c>
      <c r="AF62" s="34" t="str">
        <f t="shared" si="58"/>
        <v/>
      </c>
      <c r="AG62" s="34" t="str">
        <f t="shared" si="58"/>
        <v/>
      </c>
      <c r="AH62" s="34" t="str">
        <f t="shared" si="58"/>
        <v/>
      </c>
      <c r="AI62" s="34" t="str">
        <f t="shared" si="58"/>
        <v/>
      </c>
      <c r="AJ62" s="34" t="str">
        <f t="shared" si="58"/>
        <v/>
      </c>
      <c r="AK62" s="34" t="str">
        <f t="shared" si="58"/>
        <v/>
      </c>
      <c r="AL62" s="34" t="str">
        <f t="shared" si="58"/>
        <v/>
      </c>
      <c r="AM62" s="34" t="str">
        <f t="shared" si="58"/>
        <v/>
      </c>
      <c r="AN62" s="34" t="str">
        <f t="shared" si="58"/>
        <v/>
      </c>
      <c r="AO62" s="34" t="str">
        <f t="shared" si="58"/>
        <v/>
      </c>
      <c r="AP62" s="34" t="str">
        <f t="shared" si="58"/>
        <v/>
      </c>
      <c r="AQ62" s="34" t="str">
        <f t="shared" si="58"/>
        <v/>
      </c>
      <c r="AR62" s="34" t="str">
        <f t="shared" si="58"/>
        <v/>
      </c>
      <c r="AS62" s="34" t="str">
        <f t="shared" si="58"/>
        <v/>
      </c>
      <c r="AT62" s="34" t="str">
        <f t="shared" si="58"/>
        <v/>
      </c>
      <c r="AU62" s="34" t="str">
        <f t="shared" si="58"/>
        <v/>
      </c>
      <c r="AV62" s="34" t="str">
        <f t="shared" si="58"/>
        <v/>
      </c>
      <c r="AW62" s="34" t="str">
        <f t="shared" si="58"/>
        <v/>
      </c>
      <c r="AX62" s="34" t="str">
        <f t="shared" si="58"/>
        <v/>
      </c>
      <c r="AY62" s="34" t="str">
        <f t="shared" si="58"/>
        <v/>
      </c>
      <c r="AZ62" s="34" t="str">
        <f t="shared" si="58"/>
        <v/>
      </c>
      <c r="BA62" s="34" t="str">
        <f t="shared" si="58"/>
        <v/>
      </c>
      <c r="BB62" s="32">
        <f t="shared" si="43"/>
        <v>0</v>
      </c>
      <c r="BC62" s="32">
        <f t="shared" si="44"/>
        <v>0</v>
      </c>
      <c r="BD62" s="32">
        <f t="shared" si="45"/>
        <v>0</v>
      </c>
      <c r="BE62" s="204">
        <f t="shared" si="46"/>
        <v>0</v>
      </c>
      <c r="BF62" s="35">
        <f t="shared" si="47"/>
        <v>0</v>
      </c>
      <c r="BG62" s="34" t="str">
        <f t="shared" si="48"/>
        <v/>
      </c>
      <c r="BI62" s="32"/>
      <c r="BJ62" s="32"/>
      <c r="BK62" s="32"/>
      <c r="BL62" s="32"/>
      <c r="BM62" s="32"/>
      <c r="BN62" s="32"/>
      <c r="BO62" s="32"/>
      <c r="BP62" s="32"/>
      <c r="BQ62" s="32"/>
      <c r="BR62" s="32"/>
      <c r="BS62" s="32"/>
      <c r="BT62" s="32"/>
      <c r="BU62" s="32"/>
      <c r="BV62" s="32"/>
      <c r="BW62" s="32"/>
      <c r="BX62" s="32"/>
      <c r="BY62" s="32"/>
      <c r="BZ62" s="32"/>
      <c r="CD62" s="4"/>
      <c r="CE62" s="122"/>
      <c r="CF62" s="122"/>
      <c r="CG62" s="122"/>
      <c r="CH62" s="122"/>
      <c r="CI62" s="122"/>
      <c r="CJ62" s="122"/>
      <c r="CK62" s="122"/>
      <c r="CL62" s="122"/>
      <c r="CM62" s="122"/>
      <c r="CN62" s="122"/>
      <c r="CO62" s="122"/>
      <c r="CP62" s="122"/>
      <c r="CQ62" s="122"/>
      <c r="CR62" s="122"/>
      <c r="CS62" s="122"/>
      <c r="CT62" s="122"/>
      <c r="CU62" s="122"/>
      <c r="CV62" s="122"/>
      <c r="CW62" s="122"/>
      <c r="CX62" s="122"/>
      <c r="CY62" s="122"/>
      <c r="CZ62" s="122"/>
    </row>
    <row r="63" spans="1:104" hidden="1">
      <c r="A63" s="190">
        <f t="shared" si="39"/>
        <v>13</v>
      </c>
      <c r="B63" s="257" t="str">
        <f t="shared" si="40"/>
        <v/>
      </c>
      <c r="C63" s="257"/>
      <c r="D63" s="34" t="str">
        <f t="shared" ref="D63:BA63" si="59">IF(D$48="","",D18)</f>
        <v/>
      </c>
      <c r="E63" s="34" t="str">
        <f t="shared" si="59"/>
        <v/>
      </c>
      <c r="F63" s="34" t="str">
        <f t="shared" si="59"/>
        <v/>
      </c>
      <c r="G63" s="34" t="str">
        <f t="shared" si="59"/>
        <v/>
      </c>
      <c r="H63" s="34" t="str">
        <f t="shared" si="59"/>
        <v/>
      </c>
      <c r="I63" s="34" t="str">
        <f t="shared" si="59"/>
        <v/>
      </c>
      <c r="J63" s="34" t="str">
        <f t="shared" si="59"/>
        <v/>
      </c>
      <c r="K63" s="34" t="str">
        <f t="shared" si="59"/>
        <v/>
      </c>
      <c r="L63" s="34" t="str">
        <f t="shared" si="59"/>
        <v/>
      </c>
      <c r="M63" s="34" t="str">
        <f t="shared" si="59"/>
        <v/>
      </c>
      <c r="N63" s="34" t="str">
        <f t="shared" si="59"/>
        <v/>
      </c>
      <c r="O63" s="34" t="str">
        <f t="shared" si="59"/>
        <v/>
      </c>
      <c r="P63" s="34" t="str">
        <f t="shared" si="59"/>
        <v/>
      </c>
      <c r="Q63" s="34" t="str">
        <f t="shared" si="59"/>
        <v/>
      </c>
      <c r="R63" s="34" t="str">
        <f t="shared" si="59"/>
        <v/>
      </c>
      <c r="S63" s="34" t="str">
        <f t="shared" si="59"/>
        <v/>
      </c>
      <c r="T63" s="34" t="str">
        <f t="shared" si="59"/>
        <v/>
      </c>
      <c r="U63" s="34" t="str">
        <f t="shared" si="59"/>
        <v/>
      </c>
      <c r="V63" s="34" t="str">
        <f t="shared" si="59"/>
        <v/>
      </c>
      <c r="W63" s="34" t="str">
        <f t="shared" si="59"/>
        <v/>
      </c>
      <c r="X63" s="34" t="str">
        <f t="shared" si="59"/>
        <v/>
      </c>
      <c r="Y63" s="34" t="str">
        <f t="shared" si="59"/>
        <v/>
      </c>
      <c r="Z63" s="34" t="str">
        <f t="shared" si="59"/>
        <v/>
      </c>
      <c r="AA63" s="34" t="str">
        <f t="shared" si="59"/>
        <v/>
      </c>
      <c r="AB63" s="34" t="str">
        <f t="shared" si="59"/>
        <v/>
      </c>
      <c r="AC63" s="34" t="str">
        <f t="shared" si="59"/>
        <v/>
      </c>
      <c r="AD63" s="34" t="str">
        <f t="shared" si="59"/>
        <v/>
      </c>
      <c r="AE63" s="34" t="str">
        <f t="shared" si="59"/>
        <v/>
      </c>
      <c r="AF63" s="34" t="str">
        <f t="shared" si="59"/>
        <v/>
      </c>
      <c r="AG63" s="34" t="str">
        <f t="shared" si="59"/>
        <v/>
      </c>
      <c r="AH63" s="34" t="str">
        <f t="shared" si="59"/>
        <v/>
      </c>
      <c r="AI63" s="34" t="str">
        <f t="shared" si="59"/>
        <v/>
      </c>
      <c r="AJ63" s="34" t="str">
        <f t="shared" si="59"/>
        <v/>
      </c>
      <c r="AK63" s="34" t="str">
        <f t="shared" si="59"/>
        <v/>
      </c>
      <c r="AL63" s="34" t="str">
        <f t="shared" si="59"/>
        <v/>
      </c>
      <c r="AM63" s="34" t="str">
        <f t="shared" si="59"/>
        <v/>
      </c>
      <c r="AN63" s="34" t="str">
        <f t="shared" si="59"/>
        <v/>
      </c>
      <c r="AO63" s="34" t="str">
        <f t="shared" si="59"/>
        <v/>
      </c>
      <c r="AP63" s="34" t="str">
        <f t="shared" si="59"/>
        <v/>
      </c>
      <c r="AQ63" s="34" t="str">
        <f t="shared" si="59"/>
        <v/>
      </c>
      <c r="AR63" s="34" t="str">
        <f t="shared" si="59"/>
        <v/>
      </c>
      <c r="AS63" s="34" t="str">
        <f t="shared" si="59"/>
        <v/>
      </c>
      <c r="AT63" s="34" t="str">
        <f t="shared" si="59"/>
        <v/>
      </c>
      <c r="AU63" s="34" t="str">
        <f t="shared" si="59"/>
        <v/>
      </c>
      <c r="AV63" s="34" t="str">
        <f t="shared" si="59"/>
        <v/>
      </c>
      <c r="AW63" s="34" t="str">
        <f t="shared" si="59"/>
        <v/>
      </c>
      <c r="AX63" s="34" t="str">
        <f t="shared" si="59"/>
        <v/>
      </c>
      <c r="AY63" s="34" t="str">
        <f t="shared" si="59"/>
        <v/>
      </c>
      <c r="AZ63" s="34" t="str">
        <f t="shared" si="59"/>
        <v/>
      </c>
      <c r="BA63" s="34" t="str">
        <f t="shared" si="59"/>
        <v/>
      </c>
      <c r="BB63" s="32">
        <f t="shared" si="43"/>
        <v>0</v>
      </c>
      <c r="BC63" s="32">
        <f t="shared" si="44"/>
        <v>0</v>
      </c>
      <c r="BD63" s="32">
        <f t="shared" si="45"/>
        <v>0</v>
      </c>
      <c r="BE63" s="204">
        <f t="shared" si="46"/>
        <v>0</v>
      </c>
      <c r="BF63" s="35">
        <f t="shared" si="47"/>
        <v>0</v>
      </c>
      <c r="BG63" s="34" t="str">
        <f t="shared" si="48"/>
        <v/>
      </c>
      <c r="BI63" s="32"/>
      <c r="BJ63" s="32"/>
      <c r="BK63" s="32"/>
      <c r="BL63" s="32"/>
      <c r="BM63" s="32"/>
      <c r="BN63" s="32"/>
      <c r="BO63" s="32"/>
      <c r="BP63" s="32"/>
      <c r="BQ63" s="32"/>
      <c r="BR63" s="32"/>
      <c r="BS63" s="32"/>
      <c r="BT63" s="32"/>
      <c r="BU63" s="32"/>
      <c r="BV63" s="32"/>
      <c r="BW63" s="32"/>
      <c r="BX63" s="32"/>
      <c r="BY63" s="32"/>
      <c r="BZ63" s="32"/>
      <c r="CD63" s="4"/>
      <c r="CE63" s="122"/>
      <c r="CF63" s="122"/>
      <c r="CG63" s="122"/>
      <c r="CH63" s="122"/>
      <c r="CI63" s="122"/>
      <c r="CJ63" s="122"/>
      <c r="CK63" s="122"/>
      <c r="CL63" s="122"/>
      <c r="CM63" s="122"/>
      <c r="CN63" s="122"/>
      <c r="CO63" s="122"/>
      <c r="CP63" s="122"/>
      <c r="CQ63" s="122"/>
      <c r="CR63" s="122"/>
      <c r="CS63" s="122"/>
      <c r="CT63" s="122"/>
      <c r="CU63" s="122"/>
      <c r="CV63" s="122"/>
      <c r="CW63" s="122"/>
      <c r="CX63" s="122"/>
      <c r="CY63" s="122"/>
      <c r="CZ63" s="122"/>
    </row>
    <row r="64" spans="1:104" hidden="1">
      <c r="A64" s="190">
        <f t="shared" si="39"/>
        <v>14</v>
      </c>
      <c r="B64" s="257" t="str">
        <f t="shared" si="40"/>
        <v/>
      </c>
      <c r="C64" s="257"/>
      <c r="D64" s="34" t="str">
        <f t="shared" ref="D64:BA64" si="60">IF(D$48="","",D19)</f>
        <v/>
      </c>
      <c r="E64" s="34" t="str">
        <f t="shared" si="60"/>
        <v/>
      </c>
      <c r="F64" s="34" t="str">
        <f t="shared" si="60"/>
        <v/>
      </c>
      <c r="G64" s="34" t="str">
        <f t="shared" si="60"/>
        <v/>
      </c>
      <c r="H64" s="34" t="str">
        <f t="shared" si="60"/>
        <v/>
      </c>
      <c r="I64" s="34" t="str">
        <f t="shared" si="60"/>
        <v/>
      </c>
      <c r="J64" s="34" t="str">
        <f t="shared" si="60"/>
        <v/>
      </c>
      <c r="K64" s="34" t="str">
        <f t="shared" si="60"/>
        <v/>
      </c>
      <c r="L64" s="34" t="str">
        <f t="shared" si="60"/>
        <v/>
      </c>
      <c r="M64" s="34" t="str">
        <f t="shared" si="60"/>
        <v/>
      </c>
      <c r="N64" s="34" t="str">
        <f t="shared" si="60"/>
        <v/>
      </c>
      <c r="O64" s="34" t="str">
        <f t="shared" si="60"/>
        <v/>
      </c>
      <c r="P64" s="34" t="str">
        <f t="shared" si="60"/>
        <v/>
      </c>
      <c r="Q64" s="34" t="str">
        <f t="shared" si="60"/>
        <v/>
      </c>
      <c r="R64" s="34" t="str">
        <f t="shared" si="60"/>
        <v/>
      </c>
      <c r="S64" s="34" t="str">
        <f t="shared" si="60"/>
        <v/>
      </c>
      <c r="T64" s="34" t="str">
        <f t="shared" si="60"/>
        <v/>
      </c>
      <c r="U64" s="34" t="str">
        <f t="shared" si="60"/>
        <v/>
      </c>
      <c r="V64" s="34" t="str">
        <f t="shared" si="60"/>
        <v/>
      </c>
      <c r="W64" s="34" t="str">
        <f t="shared" si="60"/>
        <v/>
      </c>
      <c r="X64" s="34" t="str">
        <f t="shared" si="60"/>
        <v/>
      </c>
      <c r="Y64" s="34" t="str">
        <f t="shared" si="60"/>
        <v/>
      </c>
      <c r="Z64" s="34" t="str">
        <f t="shared" si="60"/>
        <v/>
      </c>
      <c r="AA64" s="34" t="str">
        <f t="shared" si="60"/>
        <v/>
      </c>
      <c r="AB64" s="34" t="str">
        <f t="shared" si="60"/>
        <v/>
      </c>
      <c r="AC64" s="34" t="str">
        <f t="shared" si="60"/>
        <v/>
      </c>
      <c r="AD64" s="34" t="str">
        <f t="shared" si="60"/>
        <v/>
      </c>
      <c r="AE64" s="34" t="str">
        <f t="shared" si="60"/>
        <v/>
      </c>
      <c r="AF64" s="34" t="str">
        <f t="shared" si="60"/>
        <v/>
      </c>
      <c r="AG64" s="34" t="str">
        <f t="shared" si="60"/>
        <v/>
      </c>
      <c r="AH64" s="34" t="str">
        <f t="shared" si="60"/>
        <v/>
      </c>
      <c r="AI64" s="34" t="str">
        <f t="shared" si="60"/>
        <v/>
      </c>
      <c r="AJ64" s="34" t="str">
        <f t="shared" si="60"/>
        <v/>
      </c>
      <c r="AK64" s="34" t="str">
        <f t="shared" si="60"/>
        <v/>
      </c>
      <c r="AL64" s="34" t="str">
        <f t="shared" si="60"/>
        <v/>
      </c>
      <c r="AM64" s="34" t="str">
        <f t="shared" si="60"/>
        <v/>
      </c>
      <c r="AN64" s="34" t="str">
        <f t="shared" si="60"/>
        <v/>
      </c>
      <c r="AO64" s="34" t="str">
        <f t="shared" si="60"/>
        <v/>
      </c>
      <c r="AP64" s="34" t="str">
        <f t="shared" si="60"/>
        <v/>
      </c>
      <c r="AQ64" s="34" t="str">
        <f t="shared" si="60"/>
        <v/>
      </c>
      <c r="AR64" s="34" t="str">
        <f t="shared" si="60"/>
        <v/>
      </c>
      <c r="AS64" s="34" t="str">
        <f t="shared" si="60"/>
        <v/>
      </c>
      <c r="AT64" s="34" t="str">
        <f t="shared" si="60"/>
        <v/>
      </c>
      <c r="AU64" s="34" t="str">
        <f t="shared" si="60"/>
        <v/>
      </c>
      <c r="AV64" s="34" t="str">
        <f t="shared" si="60"/>
        <v/>
      </c>
      <c r="AW64" s="34" t="str">
        <f t="shared" si="60"/>
        <v/>
      </c>
      <c r="AX64" s="34" t="str">
        <f t="shared" si="60"/>
        <v/>
      </c>
      <c r="AY64" s="34" t="str">
        <f t="shared" si="60"/>
        <v/>
      </c>
      <c r="AZ64" s="34" t="str">
        <f t="shared" si="60"/>
        <v/>
      </c>
      <c r="BA64" s="34" t="str">
        <f t="shared" si="60"/>
        <v/>
      </c>
      <c r="BB64" s="32">
        <f t="shared" si="43"/>
        <v>0</v>
      </c>
      <c r="BC64" s="32">
        <f t="shared" si="44"/>
        <v>0</v>
      </c>
      <c r="BD64" s="32">
        <f t="shared" si="45"/>
        <v>0</v>
      </c>
      <c r="BE64" s="204">
        <f t="shared" si="46"/>
        <v>0</v>
      </c>
      <c r="BF64" s="35">
        <f t="shared" si="47"/>
        <v>0</v>
      </c>
      <c r="BG64" s="34" t="str">
        <f t="shared" si="48"/>
        <v/>
      </c>
      <c r="BI64" s="32"/>
      <c r="BJ64" s="32"/>
      <c r="BK64" s="32"/>
      <c r="BL64" s="32"/>
      <c r="BM64" s="32"/>
      <c r="BN64" s="32"/>
      <c r="BO64" s="32"/>
      <c r="BP64" s="32"/>
      <c r="BQ64" s="32"/>
      <c r="BR64" s="32"/>
      <c r="BS64" s="32"/>
      <c r="BT64" s="32"/>
      <c r="BU64" s="32"/>
      <c r="BV64" s="32"/>
      <c r="BW64" s="32"/>
      <c r="BX64" s="32"/>
      <c r="BY64" s="32"/>
      <c r="BZ64" s="32"/>
      <c r="CD64" s="4"/>
      <c r="CE64" s="122"/>
      <c r="CF64" s="122"/>
      <c r="CG64" s="122"/>
      <c r="CH64" s="122"/>
      <c r="CI64" s="122"/>
      <c r="CJ64" s="122"/>
      <c r="CK64" s="122"/>
      <c r="CL64" s="122"/>
      <c r="CM64" s="122"/>
      <c r="CN64" s="122"/>
      <c r="CO64" s="122"/>
      <c r="CP64" s="122"/>
      <c r="CQ64" s="122"/>
      <c r="CR64" s="122"/>
      <c r="CS64" s="122"/>
      <c r="CT64" s="122"/>
      <c r="CU64" s="122"/>
      <c r="CV64" s="122"/>
      <c r="CW64" s="122"/>
      <c r="CX64" s="122"/>
      <c r="CY64" s="122"/>
      <c r="CZ64" s="122"/>
    </row>
    <row r="65" spans="1:104" hidden="1">
      <c r="A65" s="190">
        <f t="shared" si="39"/>
        <v>15</v>
      </c>
      <c r="B65" s="257" t="str">
        <f t="shared" si="40"/>
        <v/>
      </c>
      <c r="C65" s="257"/>
      <c r="D65" s="34" t="str">
        <f t="shared" ref="D65:BA65" si="61">IF(D$48="","",D20)</f>
        <v/>
      </c>
      <c r="E65" s="34" t="str">
        <f t="shared" si="61"/>
        <v/>
      </c>
      <c r="F65" s="34" t="str">
        <f t="shared" si="61"/>
        <v/>
      </c>
      <c r="G65" s="34" t="str">
        <f t="shared" si="61"/>
        <v/>
      </c>
      <c r="H65" s="34" t="str">
        <f t="shared" si="61"/>
        <v/>
      </c>
      <c r="I65" s="34" t="str">
        <f t="shared" si="61"/>
        <v/>
      </c>
      <c r="J65" s="34" t="str">
        <f t="shared" si="61"/>
        <v/>
      </c>
      <c r="K65" s="34" t="str">
        <f t="shared" si="61"/>
        <v/>
      </c>
      <c r="L65" s="34" t="str">
        <f t="shared" si="61"/>
        <v/>
      </c>
      <c r="M65" s="34" t="str">
        <f t="shared" si="61"/>
        <v/>
      </c>
      <c r="N65" s="34" t="str">
        <f t="shared" si="61"/>
        <v/>
      </c>
      <c r="O65" s="34" t="str">
        <f t="shared" si="61"/>
        <v/>
      </c>
      <c r="P65" s="34" t="str">
        <f t="shared" si="61"/>
        <v/>
      </c>
      <c r="Q65" s="34" t="str">
        <f t="shared" si="61"/>
        <v/>
      </c>
      <c r="R65" s="34" t="str">
        <f t="shared" si="61"/>
        <v/>
      </c>
      <c r="S65" s="34" t="str">
        <f t="shared" si="61"/>
        <v/>
      </c>
      <c r="T65" s="34" t="str">
        <f t="shared" si="61"/>
        <v/>
      </c>
      <c r="U65" s="34" t="str">
        <f t="shared" si="61"/>
        <v/>
      </c>
      <c r="V65" s="34" t="str">
        <f t="shared" si="61"/>
        <v/>
      </c>
      <c r="W65" s="34" t="str">
        <f t="shared" si="61"/>
        <v/>
      </c>
      <c r="X65" s="34" t="str">
        <f t="shared" si="61"/>
        <v/>
      </c>
      <c r="Y65" s="34" t="str">
        <f t="shared" si="61"/>
        <v/>
      </c>
      <c r="Z65" s="34" t="str">
        <f t="shared" si="61"/>
        <v/>
      </c>
      <c r="AA65" s="34" t="str">
        <f t="shared" si="61"/>
        <v/>
      </c>
      <c r="AB65" s="34" t="str">
        <f t="shared" si="61"/>
        <v/>
      </c>
      <c r="AC65" s="34" t="str">
        <f t="shared" si="61"/>
        <v/>
      </c>
      <c r="AD65" s="34" t="str">
        <f t="shared" si="61"/>
        <v/>
      </c>
      <c r="AE65" s="34" t="str">
        <f t="shared" si="61"/>
        <v/>
      </c>
      <c r="AF65" s="34" t="str">
        <f t="shared" si="61"/>
        <v/>
      </c>
      <c r="AG65" s="34" t="str">
        <f t="shared" si="61"/>
        <v/>
      </c>
      <c r="AH65" s="34" t="str">
        <f t="shared" si="61"/>
        <v/>
      </c>
      <c r="AI65" s="34" t="str">
        <f t="shared" si="61"/>
        <v/>
      </c>
      <c r="AJ65" s="34" t="str">
        <f t="shared" si="61"/>
        <v/>
      </c>
      <c r="AK65" s="34" t="str">
        <f t="shared" si="61"/>
        <v/>
      </c>
      <c r="AL65" s="34" t="str">
        <f t="shared" si="61"/>
        <v/>
      </c>
      <c r="AM65" s="34" t="str">
        <f t="shared" si="61"/>
        <v/>
      </c>
      <c r="AN65" s="34" t="str">
        <f t="shared" si="61"/>
        <v/>
      </c>
      <c r="AO65" s="34" t="str">
        <f t="shared" si="61"/>
        <v/>
      </c>
      <c r="AP65" s="34" t="str">
        <f t="shared" si="61"/>
        <v/>
      </c>
      <c r="AQ65" s="34" t="str">
        <f t="shared" si="61"/>
        <v/>
      </c>
      <c r="AR65" s="34" t="str">
        <f t="shared" si="61"/>
        <v/>
      </c>
      <c r="AS65" s="34" t="str">
        <f t="shared" si="61"/>
        <v/>
      </c>
      <c r="AT65" s="34" t="str">
        <f t="shared" si="61"/>
        <v/>
      </c>
      <c r="AU65" s="34" t="str">
        <f t="shared" si="61"/>
        <v/>
      </c>
      <c r="AV65" s="34" t="str">
        <f t="shared" si="61"/>
        <v/>
      </c>
      <c r="AW65" s="34" t="str">
        <f t="shared" si="61"/>
        <v/>
      </c>
      <c r="AX65" s="34" t="str">
        <f t="shared" si="61"/>
        <v/>
      </c>
      <c r="AY65" s="34" t="str">
        <f t="shared" si="61"/>
        <v/>
      </c>
      <c r="AZ65" s="34" t="str">
        <f t="shared" si="61"/>
        <v/>
      </c>
      <c r="BA65" s="34" t="str">
        <f t="shared" si="61"/>
        <v/>
      </c>
      <c r="BB65" s="32">
        <f t="shared" si="43"/>
        <v>0</v>
      </c>
      <c r="BC65" s="32">
        <f t="shared" si="44"/>
        <v>0</v>
      </c>
      <c r="BD65" s="32">
        <f t="shared" si="45"/>
        <v>0</v>
      </c>
      <c r="BE65" s="204">
        <f t="shared" si="46"/>
        <v>0</v>
      </c>
      <c r="BF65" s="35">
        <f t="shared" si="47"/>
        <v>0</v>
      </c>
      <c r="BG65" s="34" t="str">
        <f t="shared" si="48"/>
        <v/>
      </c>
      <c r="BI65" s="32"/>
      <c r="BJ65" s="32"/>
      <c r="BK65" s="32"/>
      <c r="BL65" s="32"/>
      <c r="BM65" s="32"/>
      <c r="BN65" s="32"/>
      <c r="BO65" s="32"/>
      <c r="BP65" s="32"/>
      <c r="BQ65" s="32"/>
      <c r="BR65" s="32"/>
      <c r="BS65" s="32"/>
      <c r="BT65" s="32"/>
      <c r="BU65" s="32"/>
      <c r="BV65" s="32"/>
      <c r="BW65" s="32"/>
      <c r="BX65" s="32"/>
      <c r="BY65" s="32"/>
      <c r="BZ65" s="32"/>
      <c r="CD65" s="4"/>
      <c r="CE65" s="122"/>
      <c r="CF65" s="122"/>
      <c r="CG65" s="122"/>
      <c r="CH65" s="122"/>
      <c r="CI65" s="122"/>
      <c r="CJ65" s="122"/>
      <c r="CK65" s="122"/>
      <c r="CL65" s="122"/>
      <c r="CM65" s="122"/>
      <c r="CN65" s="122"/>
      <c r="CO65" s="122"/>
      <c r="CP65" s="122"/>
      <c r="CQ65" s="122"/>
      <c r="CR65" s="122"/>
      <c r="CS65" s="122"/>
      <c r="CT65" s="122"/>
      <c r="CU65" s="122"/>
      <c r="CV65" s="122"/>
      <c r="CW65" s="122"/>
      <c r="CX65" s="122"/>
      <c r="CY65" s="122"/>
      <c r="CZ65" s="122"/>
    </row>
    <row r="66" spans="1:104" hidden="1">
      <c r="A66" s="190">
        <f t="shared" si="39"/>
        <v>16</v>
      </c>
      <c r="B66" s="257" t="str">
        <f t="shared" si="40"/>
        <v/>
      </c>
      <c r="C66" s="257"/>
      <c r="D66" s="34" t="str">
        <f t="shared" ref="D66:BA66" si="62">IF(D$48="","",D21)</f>
        <v/>
      </c>
      <c r="E66" s="34" t="str">
        <f t="shared" si="62"/>
        <v/>
      </c>
      <c r="F66" s="34" t="str">
        <f t="shared" si="62"/>
        <v/>
      </c>
      <c r="G66" s="34" t="str">
        <f t="shared" si="62"/>
        <v/>
      </c>
      <c r="H66" s="34" t="str">
        <f t="shared" si="62"/>
        <v/>
      </c>
      <c r="I66" s="34" t="str">
        <f t="shared" si="62"/>
        <v/>
      </c>
      <c r="J66" s="34" t="str">
        <f t="shared" si="62"/>
        <v/>
      </c>
      <c r="K66" s="34" t="str">
        <f t="shared" si="62"/>
        <v/>
      </c>
      <c r="L66" s="34" t="str">
        <f t="shared" si="62"/>
        <v/>
      </c>
      <c r="M66" s="34" t="str">
        <f t="shared" si="62"/>
        <v/>
      </c>
      <c r="N66" s="34" t="str">
        <f t="shared" si="62"/>
        <v/>
      </c>
      <c r="O66" s="34" t="str">
        <f t="shared" si="62"/>
        <v/>
      </c>
      <c r="P66" s="34" t="str">
        <f t="shared" si="62"/>
        <v/>
      </c>
      <c r="Q66" s="34" t="str">
        <f t="shared" si="62"/>
        <v/>
      </c>
      <c r="R66" s="34" t="str">
        <f t="shared" si="62"/>
        <v/>
      </c>
      <c r="S66" s="34" t="str">
        <f t="shared" si="62"/>
        <v/>
      </c>
      <c r="T66" s="34" t="str">
        <f t="shared" si="62"/>
        <v/>
      </c>
      <c r="U66" s="34" t="str">
        <f t="shared" si="62"/>
        <v/>
      </c>
      <c r="V66" s="34" t="str">
        <f t="shared" si="62"/>
        <v/>
      </c>
      <c r="W66" s="34" t="str">
        <f t="shared" si="62"/>
        <v/>
      </c>
      <c r="X66" s="34" t="str">
        <f t="shared" si="62"/>
        <v/>
      </c>
      <c r="Y66" s="34" t="str">
        <f t="shared" si="62"/>
        <v/>
      </c>
      <c r="Z66" s="34" t="str">
        <f t="shared" si="62"/>
        <v/>
      </c>
      <c r="AA66" s="34" t="str">
        <f t="shared" si="62"/>
        <v/>
      </c>
      <c r="AB66" s="34" t="str">
        <f t="shared" si="62"/>
        <v/>
      </c>
      <c r="AC66" s="34" t="str">
        <f t="shared" si="62"/>
        <v/>
      </c>
      <c r="AD66" s="34" t="str">
        <f t="shared" si="62"/>
        <v/>
      </c>
      <c r="AE66" s="34" t="str">
        <f t="shared" si="62"/>
        <v/>
      </c>
      <c r="AF66" s="34" t="str">
        <f t="shared" si="62"/>
        <v/>
      </c>
      <c r="AG66" s="34" t="str">
        <f t="shared" si="62"/>
        <v/>
      </c>
      <c r="AH66" s="34" t="str">
        <f t="shared" si="62"/>
        <v/>
      </c>
      <c r="AI66" s="34" t="str">
        <f t="shared" si="62"/>
        <v/>
      </c>
      <c r="AJ66" s="34" t="str">
        <f t="shared" si="62"/>
        <v/>
      </c>
      <c r="AK66" s="34" t="str">
        <f t="shared" si="62"/>
        <v/>
      </c>
      <c r="AL66" s="34" t="str">
        <f t="shared" si="62"/>
        <v/>
      </c>
      <c r="AM66" s="34" t="str">
        <f t="shared" si="62"/>
        <v/>
      </c>
      <c r="AN66" s="34" t="str">
        <f t="shared" si="62"/>
        <v/>
      </c>
      <c r="AO66" s="34" t="str">
        <f t="shared" si="62"/>
        <v/>
      </c>
      <c r="AP66" s="34" t="str">
        <f t="shared" si="62"/>
        <v/>
      </c>
      <c r="AQ66" s="34" t="str">
        <f t="shared" si="62"/>
        <v/>
      </c>
      <c r="AR66" s="34" t="str">
        <f t="shared" si="62"/>
        <v/>
      </c>
      <c r="AS66" s="34" t="str">
        <f t="shared" si="62"/>
        <v/>
      </c>
      <c r="AT66" s="34" t="str">
        <f t="shared" si="62"/>
        <v/>
      </c>
      <c r="AU66" s="34" t="str">
        <f t="shared" si="62"/>
        <v/>
      </c>
      <c r="AV66" s="34" t="str">
        <f t="shared" si="62"/>
        <v/>
      </c>
      <c r="AW66" s="34" t="str">
        <f t="shared" si="62"/>
        <v/>
      </c>
      <c r="AX66" s="34" t="str">
        <f t="shared" si="62"/>
        <v/>
      </c>
      <c r="AY66" s="34" t="str">
        <f t="shared" si="62"/>
        <v/>
      </c>
      <c r="AZ66" s="34" t="str">
        <f t="shared" si="62"/>
        <v/>
      </c>
      <c r="BA66" s="34" t="str">
        <f t="shared" si="62"/>
        <v/>
      </c>
      <c r="BB66" s="32">
        <f t="shared" si="43"/>
        <v>0</v>
      </c>
      <c r="BC66" s="32">
        <f t="shared" si="44"/>
        <v>0</v>
      </c>
      <c r="BD66" s="32">
        <f t="shared" si="45"/>
        <v>0</v>
      </c>
      <c r="BE66" s="204">
        <f t="shared" si="46"/>
        <v>0</v>
      </c>
      <c r="BF66" s="35">
        <f t="shared" si="47"/>
        <v>0</v>
      </c>
      <c r="BG66" s="34" t="str">
        <f t="shared" si="48"/>
        <v/>
      </c>
      <c r="BI66" s="32"/>
      <c r="BJ66" s="32"/>
      <c r="BK66" s="32"/>
      <c r="BL66" s="32"/>
      <c r="BM66" s="32"/>
      <c r="BN66" s="32"/>
      <c r="BO66" s="32"/>
      <c r="BP66" s="32"/>
      <c r="BQ66" s="32"/>
      <c r="BR66" s="32"/>
      <c r="BS66" s="32"/>
      <c r="BT66" s="32"/>
      <c r="BU66" s="32"/>
      <c r="BV66" s="32"/>
      <c r="BW66" s="32"/>
      <c r="BX66" s="32"/>
      <c r="BY66" s="32"/>
      <c r="BZ66" s="32"/>
      <c r="CD66" s="4"/>
      <c r="CE66" s="122"/>
      <c r="CF66" s="122"/>
      <c r="CG66" s="122"/>
      <c r="CH66" s="122"/>
      <c r="CI66" s="122"/>
      <c r="CJ66" s="122"/>
      <c r="CK66" s="122"/>
      <c r="CL66" s="122"/>
      <c r="CM66" s="122"/>
      <c r="CN66" s="122"/>
      <c r="CO66" s="122"/>
      <c r="CP66" s="122"/>
      <c r="CQ66" s="122"/>
      <c r="CR66" s="122"/>
      <c r="CS66" s="122"/>
      <c r="CT66" s="122"/>
      <c r="CU66" s="122"/>
      <c r="CV66" s="122"/>
      <c r="CW66" s="122"/>
      <c r="CX66" s="122"/>
      <c r="CY66" s="122"/>
      <c r="CZ66" s="122"/>
    </row>
    <row r="67" spans="1:104" hidden="1">
      <c r="A67" s="190">
        <f t="shared" si="39"/>
        <v>17</v>
      </c>
      <c r="B67" s="257" t="str">
        <f t="shared" si="40"/>
        <v/>
      </c>
      <c r="C67" s="257"/>
      <c r="D67" s="34" t="str">
        <f t="shared" ref="D67:BA67" si="63">IF(D$48="","",D22)</f>
        <v/>
      </c>
      <c r="E67" s="34" t="str">
        <f t="shared" si="63"/>
        <v/>
      </c>
      <c r="F67" s="34" t="str">
        <f t="shared" si="63"/>
        <v/>
      </c>
      <c r="G67" s="34" t="str">
        <f t="shared" si="63"/>
        <v/>
      </c>
      <c r="H67" s="34" t="str">
        <f t="shared" si="63"/>
        <v/>
      </c>
      <c r="I67" s="34" t="str">
        <f t="shared" si="63"/>
        <v/>
      </c>
      <c r="J67" s="34" t="str">
        <f t="shared" si="63"/>
        <v/>
      </c>
      <c r="K67" s="34" t="str">
        <f t="shared" si="63"/>
        <v/>
      </c>
      <c r="L67" s="34" t="str">
        <f t="shared" si="63"/>
        <v/>
      </c>
      <c r="M67" s="34" t="str">
        <f t="shared" si="63"/>
        <v/>
      </c>
      <c r="N67" s="34" t="str">
        <f t="shared" si="63"/>
        <v/>
      </c>
      <c r="O67" s="34" t="str">
        <f t="shared" si="63"/>
        <v/>
      </c>
      <c r="P67" s="34" t="str">
        <f t="shared" si="63"/>
        <v/>
      </c>
      <c r="Q67" s="34" t="str">
        <f t="shared" si="63"/>
        <v/>
      </c>
      <c r="R67" s="34" t="str">
        <f t="shared" si="63"/>
        <v/>
      </c>
      <c r="S67" s="34" t="str">
        <f t="shared" si="63"/>
        <v/>
      </c>
      <c r="T67" s="34" t="str">
        <f t="shared" si="63"/>
        <v/>
      </c>
      <c r="U67" s="34" t="str">
        <f t="shared" si="63"/>
        <v/>
      </c>
      <c r="V67" s="34" t="str">
        <f t="shared" si="63"/>
        <v/>
      </c>
      <c r="W67" s="34" t="str">
        <f t="shared" si="63"/>
        <v/>
      </c>
      <c r="X67" s="34" t="str">
        <f t="shared" si="63"/>
        <v/>
      </c>
      <c r="Y67" s="34" t="str">
        <f t="shared" si="63"/>
        <v/>
      </c>
      <c r="Z67" s="34" t="str">
        <f t="shared" si="63"/>
        <v/>
      </c>
      <c r="AA67" s="34" t="str">
        <f t="shared" si="63"/>
        <v/>
      </c>
      <c r="AB67" s="34" t="str">
        <f t="shared" si="63"/>
        <v/>
      </c>
      <c r="AC67" s="34" t="str">
        <f t="shared" si="63"/>
        <v/>
      </c>
      <c r="AD67" s="34" t="str">
        <f t="shared" si="63"/>
        <v/>
      </c>
      <c r="AE67" s="34" t="str">
        <f t="shared" si="63"/>
        <v/>
      </c>
      <c r="AF67" s="34" t="str">
        <f t="shared" si="63"/>
        <v/>
      </c>
      <c r="AG67" s="34" t="str">
        <f t="shared" si="63"/>
        <v/>
      </c>
      <c r="AH67" s="34" t="str">
        <f t="shared" si="63"/>
        <v/>
      </c>
      <c r="AI67" s="34" t="str">
        <f t="shared" si="63"/>
        <v/>
      </c>
      <c r="AJ67" s="34" t="str">
        <f t="shared" si="63"/>
        <v/>
      </c>
      <c r="AK67" s="34" t="str">
        <f t="shared" si="63"/>
        <v/>
      </c>
      <c r="AL67" s="34" t="str">
        <f t="shared" si="63"/>
        <v/>
      </c>
      <c r="AM67" s="34" t="str">
        <f t="shared" si="63"/>
        <v/>
      </c>
      <c r="AN67" s="34" t="str">
        <f t="shared" si="63"/>
        <v/>
      </c>
      <c r="AO67" s="34" t="str">
        <f t="shared" si="63"/>
        <v/>
      </c>
      <c r="AP67" s="34" t="str">
        <f t="shared" si="63"/>
        <v/>
      </c>
      <c r="AQ67" s="34" t="str">
        <f t="shared" si="63"/>
        <v/>
      </c>
      <c r="AR67" s="34" t="str">
        <f t="shared" si="63"/>
        <v/>
      </c>
      <c r="AS67" s="34" t="str">
        <f t="shared" si="63"/>
        <v/>
      </c>
      <c r="AT67" s="34" t="str">
        <f t="shared" si="63"/>
        <v/>
      </c>
      <c r="AU67" s="34" t="str">
        <f t="shared" si="63"/>
        <v/>
      </c>
      <c r="AV67" s="34" t="str">
        <f t="shared" si="63"/>
        <v/>
      </c>
      <c r="AW67" s="34" t="str">
        <f t="shared" si="63"/>
        <v/>
      </c>
      <c r="AX67" s="34" t="str">
        <f t="shared" si="63"/>
        <v/>
      </c>
      <c r="AY67" s="34" t="str">
        <f t="shared" si="63"/>
        <v/>
      </c>
      <c r="AZ67" s="34" t="str">
        <f t="shared" si="63"/>
        <v/>
      </c>
      <c r="BA67" s="34" t="str">
        <f t="shared" si="63"/>
        <v/>
      </c>
      <c r="BB67" s="32">
        <f t="shared" si="43"/>
        <v>0</v>
      </c>
      <c r="BC67" s="32">
        <f t="shared" si="44"/>
        <v>0</v>
      </c>
      <c r="BD67" s="32">
        <f t="shared" si="45"/>
        <v>0</v>
      </c>
      <c r="BE67" s="204">
        <f t="shared" si="46"/>
        <v>0</v>
      </c>
      <c r="BF67" s="35">
        <f t="shared" si="47"/>
        <v>0</v>
      </c>
      <c r="BG67" s="34" t="str">
        <f t="shared" si="48"/>
        <v/>
      </c>
      <c r="BI67" s="32"/>
      <c r="BJ67" s="32"/>
      <c r="BK67" s="32"/>
      <c r="BL67" s="32"/>
      <c r="BM67" s="32"/>
      <c r="BN67" s="32"/>
      <c r="BO67" s="32"/>
      <c r="BP67" s="32"/>
      <c r="BQ67" s="32"/>
      <c r="BR67" s="32"/>
      <c r="BS67" s="32"/>
      <c r="BT67" s="32"/>
      <c r="BU67" s="32"/>
      <c r="BV67" s="32"/>
      <c r="BW67" s="32"/>
      <c r="BX67" s="32"/>
      <c r="BY67" s="32"/>
      <c r="BZ67" s="32"/>
      <c r="CD67" s="4"/>
      <c r="CE67" s="122"/>
      <c r="CF67" s="122"/>
      <c r="CG67" s="122"/>
      <c r="CH67" s="122"/>
      <c r="CI67" s="122"/>
      <c r="CJ67" s="122"/>
      <c r="CK67" s="122"/>
      <c r="CL67" s="122"/>
      <c r="CM67" s="122"/>
      <c r="CN67" s="122"/>
      <c r="CO67" s="122"/>
      <c r="CP67" s="122"/>
      <c r="CQ67" s="122"/>
      <c r="CR67" s="122"/>
      <c r="CS67" s="122"/>
      <c r="CT67" s="122"/>
      <c r="CU67" s="122"/>
      <c r="CV67" s="122"/>
      <c r="CW67" s="122"/>
      <c r="CX67" s="122"/>
      <c r="CY67" s="122"/>
      <c r="CZ67" s="122"/>
    </row>
    <row r="68" spans="1:104" hidden="1">
      <c r="A68" s="190">
        <f t="shared" si="39"/>
        <v>18</v>
      </c>
      <c r="B68" s="257" t="str">
        <f t="shared" si="40"/>
        <v/>
      </c>
      <c r="C68" s="257"/>
      <c r="D68" s="34" t="str">
        <f t="shared" ref="D68:BA68" si="64">IF(D$48="","",D23)</f>
        <v/>
      </c>
      <c r="E68" s="34" t="str">
        <f t="shared" si="64"/>
        <v/>
      </c>
      <c r="F68" s="34" t="str">
        <f t="shared" si="64"/>
        <v/>
      </c>
      <c r="G68" s="34" t="str">
        <f t="shared" si="64"/>
        <v/>
      </c>
      <c r="H68" s="34" t="str">
        <f t="shared" si="64"/>
        <v/>
      </c>
      <c r="I68" s="34" t="str">
        <f t="shared" si="64"/>
        <v/>
      </c>
      <c r="J68" s="34" t="str">
        <f t="shared" si="64"/>
        <v/>
      </c>
      <c r="K68" s="34" t="str">
        <f t="shared" si="64"/>
        <v/>
      </c>
      <c r="L68" s="34" t="str">
        <f t="shared" si="64"/>
        <v/>
      </c>
      <c r="M68" s="34" t="str">
        <f t="shared" si="64"/>
        <v/>
      </c>
      <c r="N68" s="34" t="str">
        <f t="shared" si="64"/>
        <v/>
      </c>
      <c r="O68" s="34" t="str">
        <f t="shared" si="64"/>
        <v/>
      </c>
      <c r="P68" s="34" t="str">
        <f t="shared" si="64"/>
        <v/>
      </c>
      <c r="Q68" s="34" t="str">
        <f t="shared" si="64"/>
        <v/>
      </c>
      <c r="R68" s="34" t="str">
        <f t="shared" si="64"/>
        <v/>
      </c>
      <c r="S68" s="34" t="str">
        <f t="shared" si="64"/>
        <v/>
      </c>
      <c r="T68" s="34" t="str">
        <f t="shared" si="64"/>
        <v/>
      </c>
      <c r="U68" s="34" t="str">
        <f t="shared" si="64"/>
        <v/>
      </c>
      <c r="V68" s="34" t="str">
        <f t="shared" si="64"/>
        <v/>
      </c>
      <c r="W68" s="34" t="str">
        <f t="shared" si="64"/>
        <v/>
      </c>
      <c r="X68" s="34" t="str">
        <f t="shared" si="64"/>
        <v/>
      </c>
      <c r="Y68" s="34" t="str">
        <f t="shared" si="64"/>
        <v/>
      </c>
      <c r="Z68" s="34" t="str">
        <f t="shared" si="64"/>
        <v/>
      </c>
      <c r="AA68" s="34" t="str">
        <f t="shared" si="64"/>
        <v/>
      </c>
      <c r="AB68" s="34" t="str">
        <f t="shared" si="64"/>
        <v/>
      </c>
      <c r="AC68" s="34" t="str">
        <f t="shared" si="64"/>
        <v/>
      </c>
      <c r="AD68" s="34" t="str">
        <f t="shared" si="64"/>
        <v/>
      </c>
      <c r="AE68" s="34" t="str">
        <f t="shared" si="64"/>
        <v/>
      </c>
      <c r="AF68" s="34" t="str">
        <f t="shared" si="64"/>
        <v/>
      </c>
      <c r="AG68" s="34" t="str">
        <f t="shared" si="64"/>
        <v/>
      </c>
      <c r="AH68" s="34" t="str">
        <f t="shared" si="64"/>
        <v/>
      </c>
      <c r="AI68" s="34" t="str">
        <f t="shared" si="64"/>
        <v/>
      </c>
      <c r="AJ68" s="34" t="str">
        <f t="shared" si="64"/>
        <v/>
      </c>
      <c r="AK68" s="34" t="str">
        <f t="shared" si="64"/>
        <v/>
      </c>
      <c r="AL68" s="34" t="str">
        <f t="shared" si="64"/>
        <v/>
      </c>
      <c r="AM68" s="34" t="str">
        <f t="shared" si="64"/>
        <v/>
      </c>
      <c r="AN68" s="34" t="str">
        <f t="shared" si="64"/>
        <v/>
      </c>
      <c r="AO68" s="34" t="str">
        <f t="shared" si="64"/>
        <v/>
      </c>
      <c r="AP68" s="34" t="str">
        <f t="shared" si="64"/>
        <v/>
      </c>
      <c r="AQ68" s="34" t="str">
        <f t="shared" si="64"/>
        <v/>
      </c>
      <c r="AR68" s="34" t="str">
        <f t="shared" si="64"/>
        <v/>
      </c>
      <c r="AS68" s="34" t="str">
        <f t="shared" si="64"/>
        <v/>
      </c>
      <c r="AT68" s="34" t="str">
        <f t="shared" si="64"/>
        <v/>
      </c>
      <c r="AU68" s="34" t="str">
        <f t="shared" si="64"/>
        <v/>
      </c>
      <c r="AV68" s="34" t="str">
        <f t="shared" si="64"/>
        <v/>
      </c>
      <c r="AW68" s="34" t="str">
        <f t="shared" si="64"/>
        <v/>
      </c>
      <c r="AX68" s="34" t="str">
        <f t="shared" si="64"/>
        <v/>
      </c>
      <c r="AY68" s="34" t="str">
        <f t="shared" si="64"/>
        <v/>
      </c>
      <c r="AZ68" s="34" t="str">
        <f t="shared" si="64"/>
        <v/>
      </c>
      <c r="BA68" s="34" t="str">
        <f t="shared" si="64"/>
        <v/>
      </c>
      <c r="BB68" s="32">
        <f t="shared" si="43"/>
        <v>0</v>
      </c>
      <c r="BC68" s="32">
        <f t="shared" si="44"/>
        <v>0</v>
      </c>
      <c r="BD68" s="32">
        <f t="shared" si="45"/>
        <v>0</v>
      </c>
      <c r="BE68" s="204">
        <f t="shared" si="46"/>
        <v>0</v>
      </c>
      <c r="BF68" s="35">
        <f t="shared" si="47"/>
        <v>0</v>
      </c>
      <c r="BG68" s="34" t="str">
        <f t="shared" si="48"/>
        <v/>
      </c>
      <c r="BI68" s="32"/>
      <c r="BJ68" s="32"/>
      <c r="BK68" s="32"/>
      <c r="BL68" s="32"/>
      <c r="BM68" s="32"/>
      <c r="BN68" s="32"/>
      <c r="BO68" s="32"/>
      <c r="BP68" s="32"/>
      <c r="BQ68" s="32"/>
      <c r="BR68" s="32"/>
      <c r="BS68" s="32"/>
      <c r="BT68" s="32"/>
      <c r="BU68" s="32"/>
      <c r="BV68" s="32"/>
      <c r="BW68" s="32"/>
      <c r="BX68" s="32"/>
      <c r="BY68" s="32"/>
      <c r="BZ68" s="32"/>
      <c r="CD68" s="4"/>
      <c r="CE68" s="122"/>
      <c r="CF68" s="122"/>
      <c r="CG68" s="122"/>
      <c r="CH68" s="122"/>
      <c r="CI68" s="122"/>
      <c r="CJ68" s="122"/>
      <c r="CK68" s="122"/>
      <c r="CL68" s="122"/>
      <c r="CM68" s="122"/>
      <c r="CN68" s="122"/>
      <c r="CO68" s="122"/>
      <c r="CP68" s="122"/>
      <c r="CQ68" s="122"/>
      <c r="CR68" s="122"/>
      <c r="CS68" s="122"/>
      <c r="CT68" s="122"/>
      <c r="CU68" s="122"/>
      <c r="CV68" s="122"/>
      <c r="CW68" s="122"/>
      <c r="CX68" s="122"/>
      <c r="CY68" s="122"/>
      <c r="CZ68" s="122"/>
    </row>
    <row r="69" spans="1:104" hidden="1">
      <c r="A69" s="190">
        <f t="shared" si="39"/>
        <v>19</v>
      </c>
      <c r="B69" s="257" t="str">
        <f t="shared" si="40"/>
        <v/>
      </c>
      <c r="C69" s="257"/>
      <c r="D69" s="34" t="str">
        <f t="shared" ref="D69:BA69" si="65">IF(D$48="","",D24)</f>
        <v/>
      </c>
      <c r="E69" s="34" t="str">
        <f t="shared" si="65"/>
        <v/>
      </c>
      <c r="F69" s="34" t="str">
        <f t="shared" si="65"/>
        <v/>
      </c>
      <c r="G69" s="34" t="str">
        <f t="shared" si="65"/>
        <v/>
      </c>
      <c r="H69" s="34" t="str">
        <f t="shared" si="65"/>
        <v/>
      </c>
      <c r="I69" s="34" t="str">
        <f t="shared" si="65"/>
        <v/>
      </c>
      <c r="J69" s="34" t="str">
        <f t="shared" si="65"/>
        <v/>
      </c>
      <c r="K69" s="34" t="str">
        <f t="shared" si="65"/>
        <v/>
      </c>
      <c r="L69" s="34" t="str">
        <f t="shared" si="65"/>
        <v/>
      </c>
      <c r="M69" s="34" t="str">
        <f t="shared" si="65"/>
        <v/>
      </c>
      <c r="N69" s="34" t="str">
        <f t="shared" si="65"/>
        <v/>
      </c>
      <c r="O69" s="34" t="str">
        <f t="shared" si="65"/>
        <v/>
      </c>
      <c r="P69" s="34" t="str">
        <f t="shared" si="65"/>
        <v/>
      </c>
      <c r="Q69" s="34" t="str">
        <f t="shared" si="65"/>
        <v/>
      </c>
      <c r="R69" s="34" t="str">
        <f t="shared" si="65"/>
        <v/>
      </c>
      <c r="S69" s="34" t="str">
        <f t="shared" si="65"/>
        <v/>
      </c>
      <c r="T69" s="34" t="str">
        <f t="shared" si="65"/>
        <v/>
      </c>
      <c r="U69" s="34" t="str">
        <f t="shared" si="65"/>
        <v/>
      </c>
      <c r="V69" s="34" t="str">
        <f t="shared" si="65"/>
        <v/>
      </c>
      <c r="W69" s="34" t="str">
        <f t="shared" si="65"/>
        <v/>
      </c>
      <c r="X69" s="34" t="str">
        <f t="shared" si="65"/>
        <v/>
      </c>
      <c r="Y69" s="34" t="str">
        <f t="shared" si="65"/>
        <v/>
      </c>
      <c r="Z69" s="34" t="str">
        <f t="shared" si="65"/>
        <v/>
      </c>
      <c r="AA69" s="34" t="str">
        <f t="shared" si="65"/>
        <v/>
      </c>
      <c r="AB69" s="34" t="str">
        <f t="shared" si="65"/>
        <v/>
      </c>
      <c r="AC69" s="34" t="str">
        <f t="shared" si="65"/>
        <v/>
      </c>
      <c r="AD69" s="34" t="str">
        <f t="shared" si="65"/>
        <v/>
      </c>
      <c r="AE69" s="34" t="str">
        <f t="shared" si="65"/>
        <v/>
      </c>
      <c r="AF69" s="34" t="str">
        <f t="shared" si="65"/>
        <v/>
      </c>
      <c r="AG69" s="34" t="str">
        <f t="shared" si="65"/>
        <v/>
      </c>
      <c r="AH69" s="34" t="str">
        <f t="shared" si="65"/>
        <v/>
      </c>
      <c r="AI69" s="34" t="str">
        <f t="shared" si="65"/>
        <v/>
      </c>
      <c r="AJ69" s="34" t="str">
        <f t="shared" si="65"/>
        <v/>
      </c>
      <c r="AK69" s="34" t="str">
        <f t="shared" si="65"/>
        <v/>
      </c>
      <c r="AL69" s="34" t="str">
        <f t="shared" si="65"/>
        <v/>
      </c>
      <c r="AM69" s="34" t="str">
        <f t="shared" si="65"/>
        <v/>
      </c>
      <c r="AN69" s="34" t="str">
        <f t="shared" si="65"/>
        <v/>
      </c>
      <c r="AO69" s="34" t="str">
        <f t="shared" si="65"/>
        <v/>
      </c>
      <c r="AP69" s="34" t="str">
        <f t="shared" si="65"/>
        <v/>
      </c>
      <c r="AQ69" s="34" t="str">
        <f t="shared" si="65"/>
        <v/>
      </c>
      <c r="AR69" s="34" t="str">
        <f t="shared" si="65"/>
        <v/>
      </c>
      <c r="AS69" s="34" t="str">
        <f t="shared" si="65"/>
        <v/>
      </c>
      <c r="AT69" s="34" t="str">
        <f t="shared" si="65"/>
        <v/>
      </c>
      <c r="AU69" s="34" t="str">
        <f t="shared" si="65"/>
        <v/>
      </c>
      <c r="AV69" s="34" t="str">
        <f t="shared" si="65"/>
        <v/>
      </c>
      <c r="AW69" s="34" t="str">
        <f t="shared" si="65"/>
        <v/>
      </c>
      <c r="AX69" s="34" t="str">
        <f t="shared" si="65"/>
        <v/>
      </c>
      <c r="AY69" s="34" t="str">
        <f t="shared" si="65"/>
        <v/>
      </c>
      <c r="AZ69" s="34" t="str">
        <f t="shared" si="65"/>
        <v/>
      </c>
      <c r="BA69" s="34" t="str">
        <f t="shared" si="65"/>
        <v/>
      </c>
      <c r="BB69" s="32">
        <f t="shared" si="43"/>
        <v>0</v>
      </c>
      <c r="BC69" s="32">
        <f t="shared" si="44"/>
        <v>0</v>
      </c>
      <c r="BD69" s="32">
        <f t="shared" si="45"/>
        <v>0</v>
      </c>
      <c r="BE69" s="204">
        <f t="shared" si="46"/>
        <v>0</v>
      </c>
      <c r="BF69" s="35">
        <f t="shared" si="47"/>
        <v>0</v>
      </c>
      <c r="BG69" s="34" t="str">
        <f t="shared" si="48"/>
        <v/>
      </c>
      <c r="BI69" s="32"/>
      <c r="BJ69" s="32"/>
      <c r="BK69" s="32"/>
      <c r="BL69" s="32"/>
      <c r="BM69" s="32"/>
      <c r="BN69" s="32"/>
      <c r="BO69" s="32"/>
      <c r="BP69" s="32"/>
      <c r="BQ69" s="32"/>
      <c r="BR69" s="32"/>
      <c r="BS69" s="32"/>
      <c r="BT69" s="32"/>
      <c r="BU69" s="32"/>
      <c r="BV69" s="32"/>
      <c r="BW69" s="32"/>
      <c r="BX69" s="32"/>
      <c r="BY69" s="32"/>
      <c r="BZ69" s="32"/>
      <c r="CD69" s="4"/>
      <c r="CE69" s="122"/>
      <c r="CF69" s="122"/>
      <c r="CG69" s="122"/>
      <c r="CH69" s="122"/>
      <c r="CI69" s="122"/>
      <c r="CJ69" s="122"/>
      <c r="CK69" s="122"/>
      <c r="CL69" s="122"/>
      <c r="CM69" s="122"/>
      <c r="CN69" s="122"/>
      <c r="CO69" s="122"/>
      <c r="CP69" s="122"/>
      <c r="CQ69" s="122"/>
      <c r="CR69" s="122"/>
      <c r="CS69" s="122"/>
      <c r="CT69" s="122"/>
      <c r="CU69" s="122"/>
      <c r="CV69" s="122"/>
      <c r="CW69" s="122"/>
      <c r="CX69" s="122"/>
      <c r="CY69" s="122"/>
      <c r="CZ69" s="122"/>
    </row>
    <row r="70" spans="1:104" hidden="1">
      <c r="A70" s="190">
        <f t="shared" si="39"/>
        <v>20</v>
      </c>
      <c r="B70" s="257" t="str">
        <f t="shared" si="40"/>
        <v/>
      </c>
      <c r="C70" s="257"/>
      <c r="D70" s="34" t="str">
        <f t="shared" ref="D70:BA70" si="66">IF(D$48="","",D25)</f>
        <v/>
      </c>
      <c r="E70" s="34" t="str">
        <f t="shared" si="66"/>
        <v/>
      </c>
      <c r="F70" s="34" t="str">
        <f t="shared" si="66"/>
        <v/>
      </c>
      <c r="G70" s="34" t="str">
        <f t="shared" si="66"/>
        <v/>
      </c>
      <c r="H70" s="34" t="str">
        <f t="shared" si="66"/>
        <v/>
      </c>
      <c r="I70" s="34" t="str">
        <f t="shared" si="66"/>
        <v/>
      </c>
      <c r="J70" s="34" t="str">
        <f t="shared" si="66"/>
        <v/>
      </c>
      <c r="K70" s="34" t="str">
        <f t="shared" si="66"/>
        <v/>
      </c>
      <c r="L70" s="34" t="str">
        <f t="shared" si="66"/>
        <v/>
      </c>
      <c r="M70" s="34" t="str">
        <f t="shared" si="66"/>
        <v/>
      </c>
      <c r="N70" s="34" t="str">
        <f t="shared" si="66"/>
        <v/>
      </c>
      <c r="O70" s="34" t="str">
        <f t="shared" si="66"/>
        <v/>
      </c>
      <c r="P70" s="34" t="str">
        <f t="shared" si="66"/>
        <v/>
      </c>
      <c r="Q70" s="34" t="str">
        <f t="shared" si="66"/>
        <v/>
      </c>
      <c r="R70" s="34" t="str">
        <f t="shared" si="66"/>
        <v/>
      </c>
      <c r="S70" s="34" t="str">
        <f t="shared" si="66"/>
        <v/>
      </c>
      <c r="T70" s="34" t="str">
        <f t="shared" si="66"/>
        <v/>
      </c>
      <c r="U70" s="34" t="str">
        <f t="shared" si="66"/>
        <v/>
      </c>
      <c r="V70" s="34" t="str">
        <f t="shared" si="66"/>
        <v/>
      </c>
      <c r="W70" s="34" t="str">
        <f t="shared" si="66"/>
        <v/>
      </c>
      <c r="X70" s="34" t="str">
        <f t="shared" si="66"/>
        <v/>
      </c>
      <c r="Y70" s="34" t="str">
        <f t="shared" si="66"/>
        <v/>
      </c>
      <c r="Z70" s="34" t="str">
        <f t="shared" si="66"/>
        <v/>
      </c>
      <c r="AA70" s="34" t="str">
        <f t="shared" si="66"/>
        <v/>
      </c>
      <c r="AB70" s="34" t="str">
        <f t="shared" si="66"/>
        <v/>
      </c>
      <c r="AC70" s="34" t="str">
        <f t="shared" si="66"/>
        <v/>
      </c>
      <c r="AD70" s="34" t="str">
        <f t="shared" si="66"/>
        <v/>
      </c>
      <c r="AE70" s="34" t="str">
        <f t="shared" si="66"/>
        <v/>
      </c>
      <c r="AF70" s="34" t="str">
        <f t="shared" si="66"/>
        <v/>
      </c>
      <c r="AG70" s="34" t="str">
        <f t="shared" si="66"/>
        <v/>
      </c>
      <c r="AH70" s="34" t="str">
        <f t="shared" si="66"/>
        <v/>
      </c>
      <c r="AI70" s="34" t="str">
        <f t="shared" si="66"/>
        <v/>
      </c>
      <c r="AJ70" s="34" t="str">
        <f t="shared" si="66"/>
        <v/>
      </c>
      <c r="AK70" s="34" t="str">
        <f t="shared" si="66"/>
        <v/>
      </c>
      <c r="AL70" s="34" t="str">
        <f t="shared" si="66"/>
        <v/>
      </c>
      <c r="AM70" s="34" t="str">
        <f t="shared" si="66"/>
        <v/>
      </c>
      <c r="AN70" s="34" t="str">
        <f t="shared" si="66"/>
        <v/>
      </c>
      <c r="AO70" s="34" t="str">
        <f t="shared" si="66"/>
        <v/>
      </c>
      <c r="AP70" s="34" t="str">
        <f t="shared" si="66"/>
        <v/>
      </c>
      <c r="AQ70" s="34" t="str">
        <f t="shared" si="66"/>
        <v/>
      </c>
      <c r="AR70" s="34" t="str">
        <f t="shared" si="66"/>
        <v/>
      </c>
      <c r="AS70" s="34" t="str">
        <f t="shared" si="66"/>
        <v/>
      </c>
      <c r="AT70" s="34" t="str">
        <f t="shared" si="66"/>
        <v/>
      </c>
      <c r="AU70" s="34" t="str">
        <f t="shared" si="66"/>
        <v/>
      </c>
      <c r="AV70" s="34" t="str">
        <f t="shared" si="66"/>
        <v/>
      </c>
      <c r="AW70" s="34" t="str">
        <f t="shared" si="66"/>
        <v/>
      </c>
      <c r="AX70" s="34" t="str">
        <f t="shared" si="66"/>
        <v/>
      </c>
      <c r="AY70" s="34" t="str">
        <f t="shared" si="66"/>
        <v/>
      </c>
      <c r="AZ70" s="34" t="str">
        <f t="shared" si="66"/>
        <v/>
      </c>
      <c r="BA70" s="34" t="str">
        <f t="shared" si="66"/>
        <v/>
      </c>
      <c r="BB70" s="32">
        <f t="shared" si="43"/>
        <v>0</v>
      </c>
      <c r="BC70" s="32">
        <f t="shared" si="44"/>
        <v>0</v>
      </c>
      <c r="BD70" s="32">
        <f t="shared" si="45"/>
        <v>0</v>
      </c>
      <c r="BE70" s="204">
        <f t="shared" si="46"/>
        <v>0</v>
      </c>
      <c r="BF70" s="35">
        <f t="shared" si="47"/>
        <v>0</v>
      </c>
      <c r="BG70" s="34" t="str">
        <f t="shared" si="48"/>
        <v/>
      </c>
      <c r="BI70" s="32"/>
      <c r="BJ70" s="32"/>
      <c r="BK70" s="32"/>
      <c r="BL70" s="32"/>
      <c r="BM70" s="32"/>
      <c r="BN70" s="32"/>
      <c r="BO70" s="32"/>
      <c r="BP70" s="32"/>
      <c r="BQ70" s="32"/>
      <c r="BR70" s="32"/>
      <c r="BS70" s="32"/>
      <c r="BT70" s="32"/>
      <c r="BU70" s="32"/>
      <c r="BV70" s="32"/>
      <c r="BW70" s="32"/>
      <c r="BX70" s="32"/>
      <c r="BY70" s="32"/>
      <c r="BZ70" s="32"/>
      <c r="CD70" s="4"/>
      <c r="CE70" s="122"/>
      <c r="CF70" s="122"/>
      <c r="CG70" s="122"/>
      <c r="CH70" s="122"/>
      <c r="CI70" s="122"/>
      <c r="CJ70" s="122"/>
      <c r="CK70" s="122"/>
      <c r="CL70" s="122"/>
      <c r="CM70" s="122"/>
      <c r="CN70" s="122"/>
      <c r="CO70" s="122"/>
      <c r="CP70" s="122"/>
      <c r="CQ70" s="122"/>
      <c r="CR70" s="122"/>
      <c r="CS70" s="122"/>
      <c r="CT70" s="122"/>
      <c r="CU70" s="122"/>
      <c r="CV70" s="122"/>
      <c r="CW70" s="122"/>
      <c r="CX70" s="122"/>
      <c r="CY70" s="122"/>
      <c r="CZ70" s="122"/>
    </row>
    <row r="71" spans="1:104" hidden="1">
      <c r="A71" s="190">
        <f t="shared" si="39"/>
        <v>21</v>
      </c>
      <c r="B71" s="257" t="str">
        <f t="shared" si="40"/>
        <v/>
      </c>
      <c r="C71" s="257"/>
      <c r="D71" s="34" t="str">
        <f t="shared" ref="D71:BA71" si="67">IF(D$48="","",D26)</f>
        <v/>
      </c>
      <c r="E71" s="34" t="str">
        <f t="shared" si="67"/>
        <v/>
      </c>
      <c r="F71" s="34" t="str">
        <f t="shared" si="67"/>
        <v/>
      </c>
      <c r="G71" s="34" t="str">
        <f t="shared" si="67"/>
        <v/>
      </c>
      <c r="H71" s="34" t="str">
        <f t="shared" si="67"/>
        <v/>
      </c>
      <c r="I71" s="34" t="str">
        <f t="shared" si="67"/>
        <v/>
      </c>
      <c r="J71" s="34" t="str">
        <f t="shared" si="67"/>
        <v/>
      </c>
      <c r="K71" s="34" t="str">
        <f t="shared" si="67"/>
        <v/>
      </c>
      <c r="L71" s="34" t="str">
        <f t="shared" si="67"/>
        <v/>
      </c>
      <c r="M71" s="34" t="str">
        <f t="shared" si="67"/>
        <v/>
      </c>
      <c r="N71" s="34" t="str">
        <f t="shared" si="67"/>
        <v/>
      </c>
      <c r="O71" s="34" t="str">
        <f t="shared" si="67"/>
        <v/>
      </c>
      <c r="P71" s="34" t="str">
        <f t="shared" si="67"/>
        <v/>
      </c>
      <c r="Q71" s="34" t="str">
        <f t="shared" si="67"/>
        <v/>
      </c>
      <c r="R71" s="34" t="str">
        <f t="shared" si="67"/>
        <v/>
      </c>
      <c r="S71" s="34" t="str">
        <f t="shared" si="67"/>
        <v/>
      </c>
      <c r="T71" s="34" t="str">
        <f t="shared" si="67"/>
        <v/>
      </c>
      <c r="U71" s="34" t="str">
        <f t="shared" si="67"/>
        <v/>
      </c>
      <c r="V71" s="34" t="str">
        <f t="shared" si="67"/>
        <v/>
      </c>
      <c r="W71" s="34" t="str">
        <f t="shared" si="67"/>
        <v/>
      </c>
      <c r="X71" s="34" t="str">
        <f t="shared" si="67"/>
        <v/>
      </c>
      <c r="Y71" s="34" t="str">
        <f t="shared" si="67"/>
        <v/>
      </c>
      <c r="Z71" s="34" t="str">
        <f t="shared" si="67"/>
        <v/>
      </c>
      <c r="AA71" s="34" t="str">
        <f t="shared" si="67"/>
        <v/>
      </c>
      <c r="AB71" s="34" t="str">
        <f t="shared" si="67"/>
        <v/>
      </c>
      <c r="AC71" s="34" t="str">
        <f t="shared" si="67"/>
        <v/>
      </c>
      <c r="AD71" s="34" t="str">
        <f t="shared" si="67"/>
        <v/>
      </c>
      <c r="AE71" s="34" t="str">
        <f t="shared" si="67"/>
        <v/>
      </c>
      <c r="AF71" s="34" t="str">
        <f t="shared" si="67"/>
        <v/>
      </c>
      <c r="AG71" s="34" t="str">
        <f t="shared" si="67"/>
        <v/>
      </c>
      <c r="AH71" s="34" t="str">
        <f t="shared" si="67"/>
        <v/>
      </c>
      <c r="AI71" s="34" t="str">
        <f t="shared" si="67"/>
        <v/>
      </c>
      <c r="AJ71" s="34" t="str">
        <f t="shared" si="67"/>
        <v/>
      </c>
      <c r="AK71" s="34" t="str">
        <f t="shared" si="67"/>
        <v/>
      </c>
      <c r="AL71" s="34" t="str">
        <f t="shared" si="67"/>
        <v/>
      </c>
      <c r="AM71" s="34" t="str">
        <f t="shared" si="67"/>
        <v/>
      </c>
      <c r="AN71" s="34" t="str">
        <f t="shared" si="67"/>
        <v/>
      </c>
      <c r="AO71" s="34" t="str">
        <f t="shared" si="67"/>
        <v/>
      </c>
      <c r="AP71" s="34" t="str">
        <f t="shared" si="67"/>
        <v/>
      </c>
      <c r="AQ71" s="34" t="str">
        <f t="shared" si="67"/>
        <v/>
      </c>
      <c r="AR71" s="34" t="str">
        <f t="shared" si="67"/>
        <v/>
      </c>
      <c r="AS71" s="34" t="str">
        <f t="shared" si="67"/>
        <v/>
      </c>
      <c r="AT71" s="34" t="str">
        <f t="shared" si="67"/>
        <v/>
      </c>
      <c r="AU71" s="34" t="str">
        <f t="shared" si="67"/>
        <v/>
      </c>
      <c r="AV71" s="34" t="str">
        <f t="shared" si="67"/>
        <v/>
      </c>
      <c r="AW71" s="34" t="str">
        <f t="shared" si="67"/>
        <v/>
      </c>
      <c r="AX71" s="34" t="str">
        <f t="shared" si="67"/>
        <v/>
      </c>
      <c r="AY71" s="34" t="str">
        <f t="shared" si="67"/>
        <v/>
      </c>
      <c r="AZ71" s="34" t="str">
        <f t="shared" si="67"/>
        <v/>
      </c>
      <c r="BA71" s="34" t="str">
        <f t="shared" si="67"/>
        <v/>
      </c>
      <c r="BB71" s="32">
        <f t="shared" si="43"/>
        <v>0</v>
      </c>
      <c r="BC71" s="32">
        <f t="shared" si="44"/>
        <v>0</v>
      </c>
      <c r="BD71" s="32">
        <f t="shared" si="45"/>
        <v>0</v>
      </c>
      <c r="BE71" s="204">
        <f t="shared" si="46"/>
        <v>0</v>
      </c>
      <c r="BF71" s="35">
        <f t="shared" si="47"/>
        <v>0</v>
      </c>
      <c r="BG71" s="34" t="str">
        <f t="shared" si="48"/>
        <v/>
      </c>
      <c r="BI71" s="32"/>
      <c r="BJ71" s="32"/>
      <c r="BK71" s="32"/>
      <c r="BL71" s="32"/>
      <c r="BM71" s="32"/>
      <c r="BN71" s="32"/>
      <c r="BO71" s="32"/>
      <c r="BP71" s="32"/>
      <c r="BQ71" s="32"/>
      <c r="BR71" s="32"/>
      <c r="BS71" s="32"/>
      <c r="BT71" s="32"/>
      <c r="BU71" s="32"/>
      <c r="BV71" s="32"/>
      <c r="BW71" s="32"/>
      <c r="BX71" s="32"/>
      <c r="BY71" s="32"/>
      <c r="BZ71" s="32"/>
      <c r="CD71" s="4"/>
      <c r="CE71" s="122"/>
      <c r="CF71" s="122"/>
      <c r="CG71" s="122"/>
      <c r="CH71" s="122"/>
      <c r="CI71" s="122"/>
      <c r="CJ71" s="122"/>
      <c r="CK71" s="122"/>
      <c r="CL71" s="122"/>
      <c r="CM71" s="122"/>
      <c r="CN71" s="122"/>
      <c r="CO71" s="122"/>
      <c r="CP71" s="122"/>
      <c r="CQ71" s="122"/>
      <c r="CR71" s="122"/>
      <c r="CS71" s="122"/>
      <c r="CT71" s="122"/>
      <c r="CU71" s="122"/>
      <c r="CV71" s="122"/>
      <c r="CW71" s="122"/>
      <c r="CX71" s="122"/>
      <c r="CY71" s="122"/>
      <c r="CZ71" s="122"/>
    </row>
    <row r="72" spans="1:104" hidden="1">
      <c r="A72" s="190">
        <f t="shared" si="39"/>
        <v>22</v>
      </c>
      <c r="B72" s="257" t="str">
        <f t="shared" si="40"/>
        <v/>
      </c>
      <c r="C72" s="257"/>
      <c r="D72" s="34" t="str">
        <f t="shared" ref="D72:BA72" si="68">IF(D$48="","",D27)</f>
        <v/>
      </c>
      <c r="E72" s="34" t="str">
        <f t="shared" si="68"/>
        <v/>
      </c>
      <c r="F72" s="34" t="str">
        <f t="shared" si="68"/>
        <v/>
      </c>
      <c r="G72" s="34" t="str">
        <f t="shared" si="68"/>
        <v/>
      </c>
      <c r="H72" s="34" t="str">
        <f t="shared" si="68"/>
        <v/>
      </c>
      <c r="I72" s="34" t="str">
        <f t="shared" si="68"/>
        <v/>
      </c>
      <c r="J72" s="34" t="str">
        <f t="shared" si="68"/>
        <v/>
      </c>
      <c r="K72" s="34" t="str">
        <f t="shared" si="68"/>
        <v/>
      </c>
      <c r="L72" s="34" t="str">
        <f t="shared" si="68"/>
        <v/>
      </c>
      <c r="M72" s="34" t="str">
        <f t="shared" si="68"/>
        <v/>
      </c>
      <c r="N72" s="34" t="str">
        <f t="shared" si="68"/>
        <v/>
      </c>
      <c r="O72" s="34" t="str">
        <f t="shared" si="68"/>
        <v/>
      </c>
      <c r="P72" s="34" t="str">
        <f t="shared" si="68"/>
        <v/>
      </c>
      <c r="Q72" s="34" t="str">
        <f t="shared" si="68"/>
        <v/>
      </c>
      <c r="R72" s="34" t="str">
        <f t="shared" si="68"/>
        <v/>
      </c>
      <c r="S72" s="34" t="str">
        <f t="shared" si="68"/>
        <v/>
      </c>
      <c r="T72" s="34" t="str">
        <f t="shared" si="68"/>
        <v/>
      </c>
      <c r="U72" s="34" t="str">
        <f t="shared" si="68"/>
        <v/>
      </c>
      <c r="V72" s="34" t="str">
        <f t="shared" si="68"/>
        <v/>
      </c>
      <c r="W72" s="34" t="str">
        <f t="shared" si="68"/>
        <v/>
      </c>
      <c r="X72" s="34" t="str">
        <f t="shared" si="68"/>
        <v/>
      </c>
      <c r="Y72" s="34" t="str">
        <f t="shared" si="68"/>
        <v/>
      </c>
      <c r="Z72" s="34" t="str">
        <f t="shared" si="68"/>
        <v/>
      </c>
      <c r="AA72" s="34" t="str">
        <f t="shared" si="68"/>
        <v/>
      </c>
      <c r="AB72" s="34" t="str">
        <f t="shared" si="68"/>
        <v/>
      </c>
      <c r="AC72" s="34" t="str">
        <f t="shared" si="68"/>
        <v/>
      </c>
      <c r="AD72" s="34" t="str">
        <f t="shared" si="68"/>
        <v/>
      </c>
      <c r="AE72" s="34" t="str">
        <f t="shared" si="68"/>
        <v/>
      </c>
      <c r="AF72" s="34" t="str">
        <f t="shared" si="68"/>
        <v/>
      </c>
      <c r="AG72" s="34" t="str">
        <f t="shared" si="68"/>
        <v/>
      </c>
      <c r="AH72" s="34" t="str">
        <f t="shared" si="68"/>
        <v/>
      </c>
      <c r="AI72" s="34" t="str">
        <f t="shared" si="68"/>
        <v/>
      </c>
      <c r="AJ72" s="34" t="str">
        <f t="shared" si="68"/>
        <v/>
      </c>
      <c r="AK72" s="34" t="str">
        <f t="shared" si="68"/>
        <v/>
      </c>
      <c r="AL72" s="34" t="str">
        <f t="shared" si="68"/>
        <v/>
      </c>
      <c r="AM72" s="34" t="str">
        <f t="shared" si="68"/>
        <v/>
      </c>
      <c r="AN72" s="34" t="str">
        <f t="shared" si="68"/>
        <v/>
      </c>
      <c r="AO72" s="34" t="str">
        <f t="shared" si="68"/>
        <v/>
      </c>
      <c r="AP72" s="34" t="str">
        <f t="shared" si="68"/>
        <v/>
      </c>
      <c r="AQ72" s="34" t="str">
        <f t="shared" si="68"/>
        <v/>
      </c>
      <c r="AR72" s="34" t="str">
        <f t="shared" si="68"/>
        <v/>
      </c>
      <c r="AS72" s="34" t="str">
        <f t="shared" si="68"/>
        <v/>
      </c>
      <c r="AT72" s="34" t="str">
        <f t="shared" si="68"/>
        <v/>
      </c>
      <c r="AU72" s="34" t="str">
        <f t="shared" si="68"/>
        <v/>
      </c>
      <c r="AV72" s="34" t="str">
        <f t="shared" si="68"/>
        <v/>
      </c>
      <c r="AW72" s="34" t="str">
        <f t="shared" si="68"/>
        <v/>
      </c>
      <c r="AX72" s="34" t="str">
        <f t="shared" si="68"/>
        <v/>
      </c>
      <c r="AY72" s="34" t="str">
        <f t="shared" si="68"/>
        <v/>
      </c>
      <c r="AZ72" s="34" t="str">
        <f t="shared" si="68"/>
        <v/>
      </c>
      <c r="BA72" s="34" t="str">
        <f t="shared" si="68"/>
        <v/>
      </c>
      <c r="BB72" s="32">
        <f t="shared" si="43"/>
        <v>0</v>
      </c>
      <c r="BC72" s="32">
        <f t="shared" si="44"/>
        <v>0</v>
      </c>
      <c r="BD72" s="32">
        <f t="shared" si="45"/>
        <v>0</v>
      </c>
      <c r="BE72" s="204">
        <f t="shared" si="46"/>
        <v>0</v>
      </c>
      <c r="BF72" s="35">
        <f t="shared" si="47"/>
        <v>0</v>
      </c>
      <c r="BG72" s="34" t="str">
        <f t="shared" si="48"/>
        <v/>
      </c>
      <c r="BI72" s="32"/>
      <c r="BJ72" s="32"/>
      <c r="BK72" s="32"/>
      <c r="BL72" s="32"/>
      <c r="BM72" s="32"/>
      <c r="BN72" s="32"/>
      <c r="BO72" s="32"/>
      <c r="BP72" s="32"/>
      <c r="BQ72" s="32"/>
      <c r="BR72" s="32"/>
      <c r="BS72" s="32"/>
      <c r="BT72" s="32"/>
      <c r="BU72" s="32"/>
      <c r="BV72" s="32"/>
      <c r="BW72" s="32"/>
      <c r="BX72" s="32"/>
      <c r="BY72" s="32"/>
      <c r="BZ72" s="32"/>
      <c r="CD72" s="4"/>
      <c r="CE72" s="122"/>
      <c r="CF72" s="122"/>
      <c r="CG72" s="122"/>
      <c r="CH72" s="122"/>
      <c r="CI72" s="122"/>
      <c r="CJ72" s="122"/>
      <c r="CK72" s="122"/>
      <c r="CL72" s="122"/>
      <c r="CM72" s="122"/>
      <c r="CN72" s="122"/>
      <c r="CO72" s="122"/>
      <c r="CP72" s="122"/>
      <c r="CQ72" s="122"/>
      <c r="CR72" s="122"/>
      <c r="CS72" s="122"/>
      <c r="CT72" s="122"/>
      <c r="CU72" s="122"/>
      <c r="CV72" s="122"/>
      <c r="CW72" s="122"/>
      <c r="CX72" s="122"/>
      <c r="CY72" s="122"/>
      <c r="CZ72" s="122"/>
    </row>
    <row r="73" spans="1:104" hidden="1">
      <c r="A73" s="190">
        <f t="shared" si="39"/>
        <v>23</v>
      </c>
      <c r="B73" s="257" t="str">
        <f t="shared" si="40"/>
        <v/>
      </c>
      <c r="C73" s="257"/>
      <c r="D73" s="34" t="str">
        <f t="shared" ref="D73:BA73" si="69">IF(D$48="","",D28)</f>
        <v/>
      </c>
      <c r="E73" s="34" t="str">
        <f t="shared" si="69"/>
        <v/>
      </c>
      <c r="F73" s="34" t="str">
        <f t="shared" si="69"/>
        <v/>
      </c>
      <c r="G73" s="34" t="str">
        <f t="shared" si="69"/>
        <v/>
      </c>
      <c r="H73" s="34" t="str">
        <f t="shared" si="69"/>
        <v/>
      </c>
      <c r="I73" s="34" t="str">
        <f t="shared" si="69"/>
        <v/>
      </c>
      <c r="J73" s="34" t="str">
        <f t="shared" si="69"/>
        <v/>
      </c>
      <c r="K73" s="34" t="str">
        <f t="shared" si="69"/>
        <v/>
      </c>
      <c r="L73" s="34" t="str">
        <f t="shared" si="69"/>
        <v/>
      </c>
      <c r="M73" s="34" t="str">
        <f t="shared" si="69"/>
        <v/>
      </c>
      <c r="N73" s="34" t="str">
        <f t="shared" si="69"/>
        <v/>
      </c>
      <c r="O73" s="34" t="str">
        <f t="shared" si="69"/>
        <v/>
      </c>
      <c r="P73" s="34" t="str">
        <f t="shared" si="69"/>
        <v/>
      </c>
      <c r="Q73" s="34" t="str">
        <f t="shared" si="69"/>
        <v/>
      </c>
      <c r="R73" s="34" t="str">
        <f t="shared" si="69"/>
        <v/>
      </c>
      <c r="S73" s="34" t="str">
        <f t="shared" si="69"/>
        <v/>
      </c>
      <c r="T73" s="34" t="str">
        <f t="shared" si="69"/>
        <v/>
      </c>
      <c r="U73" s="34" t="str">
        <f t="shared" si="69"/>
        <v/>
      </c>
      <c r="V73" s="34" t="str">
        <f t="shared" si="69"/>
        <v/>
      </c>
      <c r="W73" s="34" t="str">
        <f t="shared" si="69"/>
        <v/>
      </c>
      <c r="X73" s="34" t="str">
        <f t="shared" si="69"/>
        <v/>
      </c>
      <c r="Y73" s="34" t="str">
        <f t="shared" si="69"/>
        <v/>
      </c>
      <c r="Z73" s="34" t="str">
        <f t="shared" si="69"/>
        <v/>
      </c>
      <c r="AA73" s="34" t="str">
        <f t="shared" si="69"/>
        <v/>
      </c>
      <c r="AB73" s="34" t="str">
        <f t="shared" si="69"/>
        <v/>
      </c>
      <c r="AC73" s="34" t="str">
        <f t="shared" si="69"/>
        <v/>
      </c>
      <c r="AD73" s="34" t="str">
        <f t="shared" si="69"/>
        <v/>
      </c>
      <c r="AE73" s="34" t="str">
        <f t="shared" si="69"/>
        <v/>
      </c>
      <c r="AF73" s="34" t="str">
        <f t="shared" si="69"/>
        <v/>
      </c>
      <c r="AG73" s="34" t="str">
        <f t="shared" si="69"/>
        <v/>
      </c>
      <c r="AH73" s="34" t="str">
        <f t="shared" si="69"/>
        <v/>
      </c>
      <c r="AI73" s="34" t="str">
        <f t="shared" si="69"/>
        <v/>
      </c>
      <c r="AJ73" s="34" t="str">
        <f t="shared" si="69"/>
        <v/>
      </c>
      <c r="AK73" s="34" t="str">
        <f t="shared" si="69"/>
        <v/>
      </c>
      <c r="AL73" s="34" t="str">
        <f t="shared" si="69"/>
        <v/>
      </c>
      <c r="AM73" s="34" t="str">
        <f t="shared" si="69"/>
        <v/>
      </c>
      <c r="AN73" s="34" t="str">
        <f t="shared" si="69"/>
        <v/>
      </c>
      <c r="AO73" s="34" t="str">
        <f t="shared" si="69"/>
        <v/>
      </c>
      <c r="AP73" s="34" t="str">
        <f t="shared" si="69"/>
        <v/>
      </c>
      <c r="AQ73" s="34" t="str">
        <f t="shared" si="69"/>
        <v/>
      </c>
      <c r="AR73" s="34" t="str">
        <f t="shared" si="69"/>
        <v/>
      </c>
      <c r="AS73" s="34" t="str">
        <f t="shared" si="69"/>
        <v/>
      </c>
      <c r="AT73" s="34" t="str">
        <f t="shared" si="69"/>
        <v/>
      </c>
      <c r="AU73" s="34" t="str">
        <f t="shared" si="69"/>
        <v/>
      </c>
      <c r="AV73" s="34" t="str">
        <f t="shared" si="69"/>
        <v/>
      </c>
      <c r="AW73" s="34" t="str">
        <f t="shared" si="69"/>
        <v/>
      </c>
      <c r="AX73" s="34" t="str">
        <f t="shared" si="69"/>
        <v/>
      </c>
      <c r="AY73" s="34" t="str">
        <f t="shared" si="69"/>
        <v/>
      </c>
      <c r="AZ73" s="34" t="str">
        <f t="shared" si="69"/>
        <v/>
      </c>
      <c r="BA73" s="34" t="str">
        <f t="shared" si="69"/>
        <v/>
      </c>
      <c r="BB73" s="32">
        <f t="shared" si="43"/>
        <v>0</v>
      </c>
      <c r="BC73" s="32">
        <f t="shared" si="44"/>
        <v>0</v>
      </c>
      <c r="BD73" s="32">
        <f t="shared" si="45"/>
        <v>0</v>
      </c>
      <c r="BE73" s="204">
        <f t="shared" si="46"/>
        <v>0</v>
      </c>
      <c r="BF73" s="35">
        <f t="shared" si="47"/>
        <v>0</v>
      </c>
      <c r="BG73" s="34" t="str">
        <f t="shared" si="48"/>
        <v/>
      </c>
      <c r="BI73" s="32"/>
      <c r="BJ73" s="32"/>
      <c r="BK73" s="32"/>
      <c r="BL73" s="32"/>
      <c r="BM73" s="32"/>
      <c r="BN73" s="32"/>
      <c r="BO73" s="32"/>
      <c r="BP73" s="32"/>
      <c r="BQ73" s="32"/>
      <c r="BR73" s="32"/>
      <c r="BS73" s="32"/>
      <c r="BT73" s="32"/>
      <c r="BU73" s="32"/>
      <c r="BV73" s="32"/>
      <c r="BW73" s="32"/>
      <c r="BX73" s="32"/>
      <c r="BY73" s="32"/>
      <c r="BZ73" s="32"/>
      <c r="CD73" s="4"/>
      <c r="CE73" s="122"/>
      <c r="CF73" s="122"/>
      <c r="CG73" s="122"/>
      <c r="CH73" s="122"/>
      <c r="CI73" s="122"/>
      <c r="CJ73" s="122"/>
      <c r="CK73" s="122"/>
      <c r="CL73" s="122"/>
      <c r="CM73" s="122"/>
      <c r="CN73" s="122"/>
      <c r="CO73" s="122"/>
      <c r="CP73" s="122"/>
      <c r="CQ73" s="122"/>
      <c r="CR73" s="122"/>
      <c r="CS73" s="122"/>
      <c r="CT73" s="122"/>
      <c r="CU73" s="122"/>
      <c r="CV73" s="122"/>
      <c r="CW73" s="122"/>
      <c r="CX73" s="122"/>
      <c r="CY73" s="122"/>
      <c r="CZ73" s="122"/>
    </row>
    <row r="74" spans="1:104" hidden="1">
      <c r="A74" s="190">
        <f t="shared" si="39"/>
        <v>24</v>
      </c>
      <c r="B74" s="257" t="str">
        <f t="shared" si="40"/>
        <v/>
      </c>
      <c r="C74" s="257"/>
      <c r="D74" s="34" t="str">
        <f t="shared" ref="D74:BA74" si="70">IF(D$48="","",D29)</f>
        <v/>
      </c>
      <c r="E74" s="34" t="str">
        <f t="shared" si="70"/>
        <v/>
      </c>
      <c r="F74" s="34" t="str">
        <f t="shared" si="70"/>
        <v/>
      </c>
      <c r="G74" s="34" t="str">
        <f t="shared" si="70"/>
        <v/>
      </c>
      <c r="H74" s="34" t="str">
        <f t="shared" si="70"/>
        <v/>
      </c>
      <c r="I74" s="34" t="str">
        <f t="shared" si="70"/>
        <v/>
      </c>
      <c r="J74" s="34" t="str">
        <f t="shared" si="70"/>
        <v/>
      </c>
      <c r="K74" s="34" t="str">
        <f t="shared" si="70"/>
        <v/>
      </c>
      <c r="L74" s="34" t="str">
        <f t="shared" si="70"/>
        <v/>
      </c>
      <c r="M74" s="34" t="str">
        <f t="shared" si="70"/>
        <v/>
      </c>
      <c r="N74" s="34" t="str">
        <f t="shared" si="70"/>
        <v/>
      </c>
      <c r="O74" s="34" t="str">
        <f t="shared" si="70"/>
        <v/>
      </c>
      <c r="P74" s="34" t="str">
        <f t="shared" si="70"/>
        <v/>
      </c>
      <c r="Q74" s="34" t="str">
        <f t="shared" si="70"/>
        <v/>
      </c>
      <c r="R74" s="34" t="str">
        <f t="shared" si="70"/>
        <v/>
      </c>
      <c r="S74" s="34" t="str">
        <f t="shared" si="70"/>
        <v/>
      </c>
      <c r="T74" s="34" t="str">
        <f t="shared" si="70"/>
        <v/>
      </c>
      <c r="U74" s="34" t="str">
        <f t="shared" si="70"/>
        <v/>
      </c>
      <c r="V74" s="34" t="str">
        <f t="shared" si="70"/>
        <v/>
      </c>
      <c r="W74" s="34" t="str">
        <f t="shared" si="70"/>
        <v/>
      </c>
      <c r="X74" s="34" t="str">
        <f t="shared" si="70"/>
        <v/>
      </c>
      <c r="Y74" s="34" t="str">
        <f t="shared" si="70"/>
        <v/>
      </c>
      <c r="Z74" s="34" t="str">
        <f t="shared" si="70"/>
        <v/>
      </c>
      <c r="AA74" s="34" t="str">
        <f t="shared" si="70"/>
        <v/>
      </c>
      <c r="AB74" s="34" t="str">
        <f t="shared" si="70"/>
        <v/>
      </c>
      <c r="AC74" s="34" t="str">
        <f t="shared" si="70"/>
        <v/>
      </c>
      <c r="AD74" s="34" t="str">
        <f t="shared" si="70"/>
        <v/>
      </c>
      <c r="AE74" s="34" t="str">
        <f t="shared" si="70"/>
        <v/>
      </c>
      <c r="AF74" s="34" t="str">
        <f t="shared" si="70"/>
        <v/>
      </c>
      <c r="AG74" s="34" t="str">
        <f t="shared" si="70"/>
        <v/>
      </c>
      <c r="AH74" s="34" t="str">
        <f t="shared" si="70"/>
        <v/>
      </c>
      <c r="AI74" s="34" t="str">
        <f t="shared" si="70"/>
        <v/>
      </c>
      <c r="AJ74" s="34" t="str">
        <f t="shared" si="70"/>
        <v/>
      </c>
      <c r="AK74" s="34" t="str">
        <f t="shared" si="70"/>
        <v/>
      </c>
      <c r="AL74" s="34" t="str">
        <f t="shared" si="70"/>
        <v/>
      </c>
      <c r="AM74" s="34" t="str">
        <f t="shared" si="70"/>
        <v/>
      </c>
      <c r="AN74" s="34" t="str">
        <f t="shared" si="70"/>
        <v/>
      </c>
      <c r="AO74" s="34" t="str">
        <f t="shared" si="70"/>
        <v/>
      </c>
      <c r="AP74" s="34" t="str">
        <f t="shared" si="70"/>
        <v/>
      </c>
      <c r="AQ74" s="34" t="str">
        <f t="shared" si="70"/>
        <v/>
      </c>
      <c r="AR74" s="34" t="str">
        <f t="shared" si="70"/>
        <v/>
      </c>
      <c r="AS74" s="34" t="str">
        <f t="shared" si="70"/>
        <v/>
      </c>
      <c r="AT74" s="34" t="str">
        <f t="shared" si="70"/>
        <v/>
      </c>
      <c r="AU74" s="34" t="str">
        <f t="shared" si="70"/>
        <v/>
      </c>
      <c r="AV74" s="34" t="str">
        <f t="shared" si="70"/>
        <v/>
      </c>
      <c r="AW74" s="34" t="str">
        <f t="shared" si="70"/>
        <v/>
      </c>
      <c r="AX74" s="34" t="str">
        <f t="shared" si="70"/>
        <v/>
      </c>
      <c r="AY74" s="34" t="str">
        <f t="shared" si="70"/>
        <v/>
      </c>
      <c r="AZ74" s="34" t="str">
        <f t="shared" si="70"/>
        <v/>
      </c>
      <c r="BA74" s="34" t="str">
        <f t="shared" si="70"/>
        <v/>
      </c>
      <c r="BB74" s="32">
        <f t="shared" si="43"/>
        <v>0</v>
      </c>
      <c r="BC74" s="32">
        <f t="shared" si="44"/>
        <v>0</v>
      </c>
      <c r="BD74" s="32">
        <f t="shared" si="45"/>
        <v>0</v>
      </c>
      <c r="BE74" s="204">
        <f t="shared" si="46"/>
        <v>0</v>
      </c>
      <c r="BF74" s="35">
        <f t="shared" si="47"/>
        <v>0</v>
      </c>
      <c r="BG74" s="34" t="str">
        <f t="shared" si="48"/>
        <v/>
      </c>
      <c r="BI74" s="32"/>
      <c r="BJ74" s="32"/>
      <c r="BK74" s="32"/>
      <c r="BL74" s="32"/>
      <c r="BM74" s="32"/>
      <c r="BN74" s="32"/>
      <c r="BO74" s="32"/>
      <c r="BP74" s="32"/>
      <c r="BQ74" s="32"/>
      <c r="BR74" s="32"/>
      <c r="BS74" s="32"/>
      <c r="BT74" s="32"/>
      <c r="BU74" s="32"/>
      <c r="BV74" s="32"/>
      <c r="BW74" s="32"/>
      <c r="BX74" s="32"/>
      <c r="BY74" s="32"/>
      <c r="BZ74" s="32"/>
      <c r="CD74" s="4"/>
      <c r="CE74" s="122"/>
      <c r="CF74" s="122"/>
      <c r="CG74" s="122"/>
      <c r="CH74" s="122"/>
      <c r="CI74" s="122"/>
      <c r="CJ74" s="122"/>
      <c r="CK74" s="122"/>
      <c r="CL74" s="122"/>
      <c r="CM74" s="122"/>
      <c r="CN74" s="122"/>
      <c r="CO74" s="122"/>
      <c r="CP74" s="122"/>
      <c r="CQ74" s="122"/>
      <c r="CR74" s="122"/>
      <c r="CS74" s="122"/>
      <c r="CT74" s="122"/>
      <c r="CU74" s="122"/>
      <c r="CV74" s="122"/>
      <c r="CW74" s="122"/>
      <c r="CX74" s="122"/>
      <c r="CY74" s="122"/>
      <c r="CZ74" s="122"/>
    </row>
    <row r="75" spans="1:104" hidden="1">
      <c r="A75" s="190">
        <f t="shared" si="39"/>
        <v>25</v>
      </c>
      <c r="B75" s="257" t="str">
        <f t="shared" si="40"/>
        <v/>
      </c>
      <c r="C75" s="257"/>
      <c r="D75" s="34" t="str">
        <f t="shared" ref="D75:BA75" si="71">IF(D$48="","",D30)</f>
        <v/>
      </c>
      <c r="E75" s="34" t="str">
        <f t="shared" si="71"/>
        <v/>
      </c>
      <c r="F75" s="34" t="str">
        <f t="shared" si="71"/>
        <v/>
      </c>
      <c r="G75" s="34" t="str">
        <f t="shared" si="71"/>
        <v/>
      </c>
      <c r="H75" s="34" t="str">
        <f t="shared" si="71"/>
        <v/>
      </c>
      <c r="I75" s="34" t="str">
        <f t="shared" si="71"/>
        <v/>
      </c>
      <c r="J75" s="34" t="str">
        <f t="shared" si="71"/>
        <v/>
      </c>
      <c r="K75" s="34" t="str">
        <f t="shared" si="71"/>
        <v/>
      </c>
      <c r="L75" s="34" t="str">
        <f t="shared" si="71"/>
        <v/>
      </c>
      <c r="M75" s="34" t="str">
        <f t="shared" si="71"/>
        <v/>
      </c>
      <c r="N75" s="34" t="str">
        <f t="shared" si="71"/>
        <v/>
      </c>
      <c r="O75" s="34" t="str">
        <f t="shared" si="71"/>
        <v/>
      </c>
      <c r="P75" s="34" t="str">
        <f t="shared" si="71"/>
        <v/>
      </c>
      <c r="Q75" s="34" t="str">
        <f t="shared" si="71"/>
        <v/>
      </c>
      <c r="R75" s="34" t="str">
        <f t="shared" si="71"/>
        <v/>
      </c>
      <c r="S75" s="34" t="str">
        <f t="shared" si="71"/>
        <v/>
      </c>
      <c r="T75" s="34" t="str">
        <f t="shared" si="71"/>
        <v/>
      </c>
      <c r="U75" s="34" t="str">
        <f t="shared" si="71"/>
        <v/>
      </c>
      <c r="V75" s="34" t="str">
        <f t="shared" si="71"/>
        <v/>
      </c>
      <c r="W75" s="34" t="str">
        <f t="shared" si="71"/>
        <v/>
      </c>
      <c r="X75" s="34" t="str">
        <f t="shared" si="71"/>
        <v/>
      </c>
      <c r="Y75" s="34" t="str">
        <f t="shared" si="71"/>
        <v/>
      </c>
      <c r="Z75" s="34" t="str">
        <f t="shared" si="71"/>
        <v/>
      </c>
      <c r="AA75" s="34" t="str">
        <f t="shared" si="71"/>
        <v/>
      </c>
      <c r="AB75" s="34" t="str">
        <f t="shared" si="71"/>
        <v/>
      </c>
      <c r="AC75" s="34" t="str">
        <f t="shared" si="71"/>
        <v/>
      </c>
      <c r="AD75" s="34" t="str">
        <f t="shared" si="71"/>
        <v/>
      </c>
      <c r="AE75" s="34" t="str">
        <f t="shared" si="71"/>
        <v/>
      </c>
      <c r="AF75" s="34" t="str">
        <f t="shared" si="71"/>
        <v/>
      </c>
      <c r="AG75" s="34" t="str">
        <f t="shared" si="71"/>
        <v/>
      </c>
      <c r="AH75" s="34" t="str">
        <f t="shared" si="71"/>
        <v/>
      </c>
      <c r="AI75" s="34" t="str">
        <f t="shared" si="71"/>
        <v/>
      </c>
      <c r="AJ75" s="34" t="str">
        <f t="shared" si="71"/>
        <v/>
      </c>
      <c r="AK75" s="34" t="str">
        <f t="shared" si="71"/>
        <v/>
      </c>
      <c r="AL75" s="34" t="str">
        <f t="shared" si="71"/>
        <v/>
      </c>
      <c r="AM75" s="34" t="str">
        <f t="shared" si="71"/>
        <v/>
      </c>
      <c r="AN75" s="34" t="str">
        <f t="shared" si="71"/>
        <v/>
      </c>
      <c r="AO75" s="34" t="str">
        <f t="shared" si="71"/>
        <v/>
      </c>
      <c r="AP75" s="34" t="str">
        <f t="shared" si="71"/>
        <v/>
      </c>
      <c r="AQ75" s="34" t="str">
        <f t="shared" si="71"/>
        <v/>
      </c>
      <c r="AR75" s="34" t="str">
        <f t="shared" si="71"/>
        <v/>
      </c>
      <c r="AS75" s="34" t="str">
        <f t="shared" si="71"/>
        <v/>
      </c>
      <c r="AT75" s="34" t="str">
        <f t="shared" si="71"/>
        <v/>
      </c>
      <c r="AU75" s="34" t="str">
        <f t="shared" si="71"/>
        <v/>
      </c>
      <c r="AV75" s="34" t="str">
        <f t="shared" si="71"/>
        <v/>
      </c>
      <c r="AW75" s="34" t="str">
        <f t="shared" si="71"/>
        <v/>
      </c>
      <c r="AX75" s="34" t="str">
        <f t="shared" si="71"/>
        <v/>
      </c>
      <c r="AY75" s="34" t="str">
        <f t="shared" si="71"/>
        <v/>
      </c>
      <c r="AZ75" s="34" t="str">
        <f t="shared" si="71"/>
        <v/>
      </c>
      <c r="BA75" s="34" t="str">
        <f t="shared" si="71"/>
        <v/>
      </c>
      <c r="BB75" s="32">
        <f t="shared" si="43"/>
        <v>0</v>
      </c>
      <c r="BC75" s="32">
        <f t="shared" si="44"/>
        <v>0</v>
      </c>
      <c r="BD75" s="32">
        <f t="shared" si="45"/>
        <v>0</v>
      </c>
      <c r="BE75" s="204">
        <f t="shared" si="46"/>
        <v>0</v>
      </c>
      <c r="BF75" s="35">
        <f t="shared" si="47"/>
        <v>0</v>
      </c>
      <c r="BG75" s="34" t="str">
        <f t="shared" si="48"/>
        <v/>
      </c>
      <c r="BI75" s="32"/>
      <c r="BJ75" s="32"/>
      <c r="BK75" s="32"/>
      <c r="BL75" s="32"/>
      <c r="BM75" s="32"/>
      <c r="BN75" s="32"/>
      <c r="BO75" s="32"/>
      <c r="BP75" s="32"/>
      <c r="BQ75" s="32"/>
      <c r="BR75" s="32"/>
      <c r="BS75" s="32"/>
      <c r="BT75" s="32"/>
      <c r="BU75" s="32"/>
      <c r="BV75" s="32"/>
      <c r="BW75" s="32"/>
      <c r="BX75" s="32"/>
      <c r="BY75" s="32"/>
      <c r="BZ75" s="32"/>
      <c r="CD75" s="4"/>
      <c r="CE75" s="122"/>
      <c r="CF75" s="122"/>
      <c r="CG75" s="122"/>
      <c r="CH75" s="122"/>
      <c r="CI75" s="122"/>
      <c r="CJ75" s="122"/>
      <c r="CK75" s="122"/>
      <c r="CL75" s="122"/>
      <c r="CM75" s="122"/>
      <c r="CN75" s="122"/>
      <c r="CO75" s="122"/>
      <c r="CP75" s="122"/>
      <c r="CQ75" s="122"/>
      <c r="CR75" s="122"/>
      <c r="CS75" s="122"/>
      <c r="CT75" s="122"/>
      <c r="CU75" s="122"/>
      <c r="CV75" s="122"/>
      <c r="CW75" s="122"/>
      <c r="CX75" s="122"/>
      <c r="CY75" s="122"/>
      <c r="CZ75" s="122"/>
    </row>
    <row r="76" spans="1:104" hidden="1">
      <c r="A76" s="190">
        <f t="shared" si="39"/>
        <v>26</v>
      </c>
      <c r="B76" s="257" t="str">
        <f t="shared" si="40"/>
        <v/>
      </c>
      <c r="C76" s="257"/>
      <c r="D76" s="34" t="str">
        <f t="shared" ref="D76:BA76" si="72">IF(D$48="","",D31)</f>
        <v/>
      </c>
      <c r="E76" s="34" t="str">
        <f t="shared" si="72"/>
        <v/>
      </c>
      <c r="F76" s="34" t="str">
        <f t="shared" si="72"/>
        <v/>
      </c>
      <c r="G76" s="34" t="str">
        <f t="shared" si="72"/>
        <v/>
      </c>
      <c r="H76" s="34" t="str">
        <f t="shared" si="72"/>
        <v/>
      </c>
      <c r="I76" s="34" t="str">
        <f t="shared" si="72"/>
        <v/>
      </c>
      <c r="J76" s="34" t="str">
        <f t="shared" si="72"/>
        <v/>
      </c>
      <c r="K76" s="34" t="str">
        <f t="shared" si="72"/>
        <v/>
      </c>
      <c r="L76" s="34" t="str">
        <f t="shared" si="72"/>
        <v/>
      </c>
      <c r="M76" s="34" t="str">
        <f t="shared" si="72"/>
        <v/>
      </c>
      <c r="N76" s="34" t="str">
        <f t="shared" si="72"/>
        <v/>
      </c>
      <c r="O76" s="34" t="str">
        <f t="shared" si="72"/>
        <v/>
      </c>
      <c r="P76" s="34" t="str">
        <f t="shared" si="72"/>
        <v/>
      </c>
      <c r="Q76" s="34" t="str">
        <f t="shared" si="72"/>
        <v/>
      </c>
      <c r="R76" s="34" t="str">
        <f t="shared" si="72"/>
        <v/>
      </c>
      <c r="S76" s="34" t="str">
        <f t="shared" si="72"/>
        <v/>
      </c>
      <c r="T76" s="34" t="str">
        <f t="shared" si="72"/>
        <v/>
      </c>
      <c r="U76" s="34" t="str">
        <f t="shared" si="72"/>
        <v/>
      </c>
      <c r="V76" s="34" t="str">
        <f t="shared" si="72"/>
        <v/>
      </c>
      <c r="W76" s="34" t="str">
        <f t="shared" si="72"/>
        <v/>
      </c>
      <c r="X76" s="34" t="str">
        <f t="shared" si="72"/>
        <v/>
      </c>
      <c r="Y76" s="34" t="str">
        <f t="shared" si="72"/>
        <v/>
      </c>
      <c r="Z76" s="34" t="str">
        <f t="shared" si="72"/>
        <v/>
      </c>
      <c r="AA76" s="34" t="str">
        <f t="shared" si="72"/>
        <v/>
      </c>
      <c r="AB76" s="34" t="str">
        <f t="shared" si="72"/>
        <v/>
      </c>
      <c r="AC76" s="34" t="str">
        <f t="shared" si="72"/>
        <v/>
      </c>
      <c r="AD76" s="34" t="str">
        <f t="shared" si="72"/>
        <v/>
      </c>
      <c r="AE76" s="34" t="str">
        <f t="shared" si="72"/>
        <v/>
      </c>
      <c r="AF76" s="34" t="str">
        <f t="shared" si="72"/>
        <v/>
      </c>
      <c r="AG76" s="34" t="str">
        <f t="shared" si="72"/>
        <v/>
      </c>
      <c r="AH76" s="34" t="str">
        <f t="shared" si="72"/>
        <v/>
      </c>
      <c r="AI76" s="34" t="str">
        <f t="shared" si="72"/>
        <v/>
      </c>
      <c r="AJ76" s="34" t="str">
        <f t="shared" si="72"/>
        <v/>
      </c>
      <c r="AK76" s="34" t="str">
        <f t="shared" si="72"/>
        <v/>
      </c>
      <c r="AL76" s="34" t="str">
        <f t="shared" si="72"/>
        <v/>
      </c>
      <c r="AM76" s="34" t="str">
        <f t="shared" si="72"/>
        <v/>
      </c>
      <c r="AN76" s="34" t="str">
        <f t="shared" si="72"/>
        <v/>
      </c>
      <c r="AO76" s="34" t="str">
        <f t="shared" si="72"/>
        <v/>
      </c>
      <c r="AP76" s="34" t="str">
        <f t="shared" si="72"/>
        <v/>
      </c>
      <c r="AQ76" s="34" t="str">
        <f t="shared" si="72"/>
        <v/>
      </c>
      <c r="AR76" s="34" t="str">
        <f t="shared" si="72"/>
        <v/>
      </c>
      <c r="AS76" s="34" t="str">
        <f t="shared" si="72"/>
        <v/>
      </c>
      <c r="AT76" s="34" t="str">
        <f t="shared" si="72"/>
        <v/>
      </c>
      <c r="AU76" s="34" t="str">
        <f t="shared" si="72"/>
        <v/>
      </c>
      <c r="AV76" s="34" t="str">
        <f t="shared" si="72"/>
        <v/>
      </c>
      <c r="AW76" s="34" t="str">
        <f t="shared" si="72"/>
        <v/>
      </c>
      <c r="AX76" s="34" t="str">
        <f t="shared" si="72"/>
        <v/>
      </c>
      <c r="AY76" s="34" t="str">
        <f t="shared" si="72"/>
        <v/>
      </c>
      <c r="AZ76" s="34" t="str">
        <f t="shared" si="72"/>
        <v/>
      </c>
      <c r="BA76" s="34" t="str">
        <f t="shared" si="72"/>
        <v/>
      </c>
      <c r="BB76" s="32">
        <f t="shared" si="43"/>
        <v>0</v>
      </c>
      <c r="BC76" s="32">
        <f t="shared" si="44"/>
        <v>0</v>
      </c>
      <c r="BD76" s="32">
        <f t="shared" si="45"/>
        <v>0</v>
      </c>
      <c r="BE76" s="204">
        <f t="shared" si="46"/>
        <v>0</v>
      </c>
      <c r="BF76" s="35">
        <f t="shared" si="47"/>
        <v>0</v>
      </c>
      <c r="BG76" s="34" t="str">
        <f t="shared" si="48"/>
        <v/>
      </c>
      <c r="BI76" s="32"/>
      <c r="BJ76" s="32"/>
      <c r="BK76" s="32"/>
      <c r="BL76" s="32"/>
      <c r="BM76" s="32"/>
      <c r="BN76" s="32"/>
      <c r="BO76" s="32"/>
      <c r="BP76" s="32"/>
      <c r="BQ76" s="32"/>
      <c r="BR76" s="32"/>
      <c r="BS76" s="32"/>
      <c r="BT76" s="32"/>
      <c r="BU76" s="32"/>
      <c r="BV76" s="32"/>
      <c r="BW76" s="32"/>
      <c r="BX76" s="32"/>
      <c r="BY76" s="32"/>
      <c r="BZ76" s="32"/>
      <c r="CD76" s="4"/>
      <c r="CE76" s="122"/>
      <c r="CF76" s="122"/>
      <c r="CG76" s="122"/>
      <c r="CH76" s="122"/>
      <c r="CI76" s="122"/>
      <c r="CJ76" s="122"/>
      <c r="CK76" s="122"/>
      <c r="CL76" s="122"/>
      <c r="CM76" s="122"/>
      <c r="CN76" s="122"/>
      <c r="CO76" s="122"/>
      <c r="CP76" s="122"/>
      <c r="CQ76" s="122"/>
      <c r="CR76" s="122"/>
      <c r="CS76" s="122"/>
      <c r="CT76" s="122"/>
      <c r="CU76" s="122"/>
      <c r="CV76" s="122"/>
      <c r="CW76" s="122"/>
      <c r="CX76" s="122"/>
      <c r="CY76" s="122"/>
      <c r="CZ76" s="122"/>
    </row>
    <row r="77" spans="1:104" hidden="1">
      <c r="A77" s="190">
        <f t="shared" si="39"/>
        <v>27</v>
      </c>
      <c r="B77" s="257" t="str">
        <f t="shared" si="40"/>
        <v/>
      </c>
      <c r="C77" s="257"/>
      <c r="D77" s="34" t="str">
        <f t="shared" ref="D77:BA77" si="73">IF(D$48="","",D32)</f>
        <v/>
      </c>
      <c r="E77" s="34" t="str">
        <f t="shared" si="73"/>
        <v/>
      </c>
      <c r="F77" s="34" t="str">
        <f t="shared" si="73"/>
        <v/>
      </c>
      <c r="G77" s="34" t="str">
        <f t="shared" si="73"/>
        <v/>
      </c>
      <c r="H77" s="34" t="str">
        <f t="shared" si="73"/>
        <v/>
      </c>
      <c r="I77" s="34" t="str">
        <f t="shared" si="73"/>
        <v/>
      </c>
      <c r="J77" s="34" t="str">
        <f t="shared" si="73"/>
        <v/>
      </c>
      <c r="K77" s="34" t="str">
        <f t="shared" si="73"/>
        <v/>
      </c>
      <c r="L77" s="34" t="str">
        <f t="shared" si="73"/>
        <v/>
      </c>
      <c r="M77" s="34" t="str">
        <f t="shared" si="73"/>
        <v/>
      </c>
      <c r="N77" s="34" t="str">
        <f t="shared" si="73"/>
        <v/>
      </c>
      <c r="O77" s="34" t="str">
        <f t="shared" si="73"/>
        <v/>
      </c>
      <c r="P77" s="34" t="str">
        <f t="shared" si="73"/>
        <v/>
      </c>
      <c r="Q77" s="34" t="str">
        <f t="shared" si="73"/>
        <v/>
      </c>
      <c r="R77" s="34" t="str">
        <f t="shared" si="73"/>
        <v/>
      </c>
      <c r="S77" s="34" t="str">
        <f t="shared" si="73"/>
        <v/>
      </c>
      <c r="T77" s="34" t="str">
        <f t="shared" si="73"/>
        <v/>
      </c>
      <c r="U77" s="34" t="str">
        <f t="shared" si="73"/>
        <v/>
      </c>
      <c r="V77" s="34" t="str">
        <f t="shared" si="73"/>
        <v/>
      </c>
      <c r="W77" s="34" t="str">
        <f t="shared" si="73"/>
        <v/>
      </c>
      <c r="X77" s="34" t="str">
        <f t="shared" si="73"/>
        <v/>
      </c>
      <c r="Y77" s="34" t="str">
        <f t="shared" si="73"/>
        <v/>
      </c>
      <c r="Z77" s="34" t="str">
        <f t="shared" si="73"/>
        <v/>
      </c>
      <c r="AA77" s="34" t="str">
        <f t="shared" si="73"/>
        <v/>
      </c>
      <c r="AB77" s="34" t="str">
        <f t="shared" si="73"/>
        <v/>
      </c>
      <c r="AC77" s="34" t="str">
        <f t="shared" si="73"/>
        <v/>
      </c>
      <c r="AD77" s="34" t="str">
        <f t="shared" si="73"/>
        <v/>
      </c>
      <c r="AE77" s="34" t="str">
        <f t="shared" si="73"/>
        <v/>
      </c>
      <c r="AF77" s="34" t="str">
        <f t="shared" si="73"/>
        <v/>
      </c>
      <c r="AG77" s="34" t="str">
        <f t="shared" si="73"/>
        <v/>
      </c>
      <c r="AH77" s="34" t="str">
        <f t="shared" si="73"/>
        <v/>
      </c>
      <c r="AI77" s="34" t="str">
        <f t="shared" si="73"/>
        <v/>
      </c>
      <c r="AJ77" s="34" t="str">
        <f t="shared" si="73"/>
        <v/>
      </c>
      <c r="AK77" s="34" t="str">
        <f t="shared" si="73"/>
        <v/>
      </c>
      <c r="AL77" s="34" t="str">
        <f t="shared" si="73"/>
        <v/>
      </c>
      <c r="AM77" s="34" t="str">
        <f t="shared" si="73"/>
        <v/>
      </c>
      <c r="AN77" s="34" t="str">
        <f t="shared" si="73"/>
        <v/>
      </c>
      <c r="AO77" s="34" t="str">
        <f t="shared" si="73"/>
        <v/>
      </c>
      <c r="AP77" s="34" t="str">
        <f t="shared" si="73"/>
        <v/>
      </c>
      <c r="AQ77" s="34" t="str">
        <f t="shared" si="73"/>
        <v/>
      </c>
      <c r="AR77" s="34" t="str">
        <f t="shared" si="73"/>
        <v/>
      </c>
      <c r="AS77" s="34" t="str">
        <f t="shared" si="73"/>
        <v/>
      </c>
      <c r="AT77" s="34" t="str">
        <f t="shared" si="73"/>
        <v/>
      </c>
      <c r="AU77" s="34" t="str">
        <f t="shared" si="73"/>
        <v/>
      </c>
      <c r="AV77" s="34" t="str">
        <f t="shared" si="73"/>
        <v/>
      </c>
      <c r="AW77" s="34" t="str">
        <f t="shared" si="73"/>
        <v/>
      </c>
      <c r="AX77" s="34" t="str">
        <f t="shared" si="73"/>
        <v/>
      </c>
      <c r="AY77" s="34" t="str">
        <f t="shared" si="73"/>
        <v/>
      </c>
      <c r="AZ77" s="34" t="str">
        <f t="shared" si="73"/>
        <v/>
      </c>
      <c r="BA77" s="34" t="str">
        <f t="shared" si="73"/>
        <v/>
      </c>
      <c r="BB77" s="32">
        <f t="shared" si="43"/>
        <v>0</v>
      </c>
      <c r="BC77" s="32">
        <f t="shared" si="44"/>
        <v>0</v>
      </c>
      <c r="BD77" s="32">
        <f t="shared" si="45"/>
        <v>0</v>
      </c>
      <c r="BE77" s="204">
        <f t="shared" si="46"/>
        <v>0</v>
      </c>
      <c r="BF77" s="35">
        <f t="shared" si="47"/>
        <v>0</v>
      </c>
      <c r="BG77" s="34" t="str">
        <f t="shared" si="48"/>
        <v/>
      </c>
      <c r="BI77" s="32"/>
      <c r="BJ77" s="32"/>
      <c r="BK77" s="32"/>
      <c r="BL77" s="32"/>
      <c r="BM77" s="32"/>
      <c r="BN77" s="32"/>
      <c r="BO77" s="32"/>
      <c r="BP77" s="32"/>
      <c r="BQ77" s="32"/>
      <c r="BR77" s="32"/>
      <c r="BS77" s="32"/>
      <c r="BT77" s="32"/>
      <c r="BU77" s="32"/>
      <c r="BV77" s="32"/>
      <c r="BW77" s="32"/>
      <c r="BX77" s="32"/>
      <c r="BY77" s="32"/>
      <c r="BZ77" s="32"/>
      <c r="CD77" s="4"/>
      <c r="CE77" s="122"/>
      <c r="CF77" s="122"/>
      <c r="CG77" s="122"/>
      <c r="CH77" s="122"/>
      <c r="CI77" s="122"/>
      <c r="CJ77" s="122"/>
      <c r="CK77" s="122"/>
      <c r="CL77" s="122"/>
      <c r="CM77" s="122"/>
      <c r="CN77" s="122"/>
      <c r="CO77" s="122"/>
      <c r="CP77" s="122"/>
      <c r="CQ77" s="122"/>
      <c r="CR77" s="122"/>
      <c r="CS77" s="122"/>
      <c r="CT77" s="122"/>
      <c r="CU77" s="122"/>
      <c r="CV77" s="122"/>
      <c r="CW77" s="122"/>
      <c r="CX77" s="122"/>
      <c r="CY77" s="122"/>
      <c r="CZ77" s="122"/>
    </row>
    <row r="78" spans="1:104" hidden="1">
      <c r="A78" s="190">
        <f t="shared" si="39"/>
        <v>28</v>
      </c>
      <c r="B78" s="257" t="str">
        <f t="shared" si="40"/>
        <v/>
      </c>
      <c r="C78" s="257"/>
      <c r="D78" s="34" t="str">
        <f t="shared" ref="D78:BA78" si="74">IF(D$48="","",D33)</f>
        <v/>
      </c>
      <c r="E78" s="34" t="str">
        <f t="shared" si="74"/>
        <v/>
      </c>
      <c r="F78" s="34" t="str">
        <f t="shared" si="74"/>
        <v/>
      </c>
      <c r="G78" s="34" t="str">
        <f t="shared" si="74"/>
        <v/>
      </c>
      <c r="H78" s="34" t="str">
        <f t="shared" si="74"/>
        <v/>
      </c>
      <c r="I78" s="34" t="str">
        <f t="shared" si="74"/>
        <v/>
      </c>
      <c r="J78" s="34" t="str">
        <f t="shared" si="74"/>
        <v/>
      </c>
      <c r="K78" s="34" t="str">
        <f t="shared" si="74"/>
        <v/>
      </c>
      <c r="L78" s="34" t="str">
        <f t="shared" si="74"/>
        <v/>
      </c>
      <c r="M78" s="34" t="str">
        <f t="shared" si="74"/>
        <v/>
      </c>
      <c r="N78" s="34" t="str">
        <f t="shared" si="74"/>
        <v/>
      </c>
      <c r="O78" s="34" t="str">
        <f t="shared" si="74"/>
        <v/>
      </c>
      <c r="P78" s="34" t="str">
        <f t="shared" si="74"/>
        <v/>
      </c>
      <c r="Q78" s="34" t="str">
        <f t="shared" si="74"/>
        <v/>
      </c>
      <c r="R78" s="34" t="str">
        <f t="shared" si="74"/>
        <v/>
      </c>
      <c r="S78" s="34" t="str">
        <f t="shared" si="74"/>
        <v/>
      </c>
      <c r="T78" s="34" t="str">
        <f t="shared" si="74"/>
        <v/>
      </c>
      <c r="U78" s="34" t="str">
        <f t="shared" si="74"/>
        <v/>
      </c>
      <c r="V78" s="34" t="str">
        <f t="shared" si="74"/>
        <v/>
      </c>
      <c r="W78" s="34" t="str">
        <f t="shared" si="74"/>
        <v/>
      </c>
      <c r="X78" s="34" t="str">
        <f t="shared" si="74"/>
        <v/>
      </c>
      <c r="Y78" s="34" t="str">
        <f t="shared" si="74"/>
        <v/>
      </c>
      <c r="Z78" s="34" t="str">
        <f t="shared" si="74"/>
        <v/>
      </c>
      <c r="AA78" s="34" t="str">
        <f t="shared" si="74"/>
        <v/>
      </c>
      <c r="AB78" s="34" t="str">
        <f t="shared" si="74"/>
        <v/>
      </c>
      <c r="AC78" s="34" t="str">
        <f t="shared" si="74"/>
        <v/>
      </c>
      <c r="AD78" s="34" t="str">
        <f t="shared" si="74"/>
        <v/>
      </c>
      <c r="AE78" s="34" t="str">
        <f t="shared" si="74"/>
        <v/>
      </c>
      <c r="AF78" s="34" t="str">
        <f t="shared" si="74"/>
        <v/>
      </c>
      <c r="AG78" s="34" t="str">
        <f t="shared" si="74"/>
        <v/>
      </c>
      <c r="AH78" s="34" t="str">
        <f t="shared" si="74"/>
        <v/>
      </c>
      <c r="AI78" s="34" t="str">
        <f t="shared" si="74"/>
        <v/>
      </c>
      <c r="AJ78" s="34" t="str">
        <f t="shared" si="74"/>
        <v/>
      </c>
      <c r="AK78" s="34" t="str">
        <f t="shared" si="74"/>
        <v/>
      </c>
      <c r="AL78" s="34" t="str">
        <f t="shared" si="74"/>
        <v/>
      </c>
      <c r="AM78" s="34" t="str">
        <f t="shared" si="74"/>
        <v/>
      </c>
      <c r="AN78" s="34" t="str">
        <f t="shared" si="74"/>
        <v/>
      </c>
      <c r="AO78" s="34" t="str">
        <f t="shared" si="74"/>
        <v/>
      </c>
      <c r="AP78" s="34" t="str">
        <f t="shared" si="74"/>
        <v/>
      </c>
      <c r="AQ78" s="34" t="str">
        <f t="shared" si="74"/>
        <v/>
      </c>
      <c r="AR78" s="34" t="str">
        <f t="shared" si="74"/>
        <v/>
      </c>
      <c r="AS78" s="34" t="str">
        <f t="shared" si="74"/>
        <v/>
      </c>
      <c r="AT78" s="34" t="str">
        <f t="shared" si="74"/>
        <v/>
      </c>
      <c r="AU78" s="34" t="str">
        <f t="shared" si="74"/>
        <v/>
      </c>
      <c r="AV78" s="34" t="str">
        <f t="shared" si="74"/>
        <v/>
      </c>
      <c r="AW78" s="34" t="str">
        <f t="shared" si="74"/>
        <v/>
      </c>
      <c r="AX78" s="34" t="str">
        <f t="shared" si="74"/>
        <v/>
      </c>
      <c r="AY78" s="34" t="str">
        <f t="shared" si="74"/>
        <v/>
      </c>
      <c r="AZ78" s="34" t="str">
        <f t="shared" si="74"/>
        <v/>
      </c>
      <c r="BA78" s="34" t="str">
        <f t="shared" si="74"/>
        <v/>
      </c>
      <c r="BB78" s="32">
        <f t="shared" si="43"/>
        <v>0</v>
      </c>
      <c r="BC78" s="32">
        <f t="shared" si="44"/>
        <v>0</v>
      </c>
      <c r="BD78" s="32">
        <f t="shared" si="45"/>
        <v>0</v>
      </c>
      <c r="BE78" s="204">
        <f t="shared" si="46"/>
        <v>0</v>
      </c>
      <c r="BF78" s="35">
        <f t="shared" si="47"/>
        <v>0</v>
      </c>
      <c r="BG78" s="34" t="str">
        <f t="shared" si="48"/>
        <v/>
      </c>
      <c r="BI78" s="32"/>
      <c r="BJ78" s="32"/>
      <c r="BK78" s="32"/>
      <c r="BL78" s="32"/>
      <c r="BM78" s="32"/>
      <c r="BN78" s="32"/>
      <c r="BO78" s="32"/>
      <c r="BP78" s="32"/>
      <c r="BQ78" s="32"/>
      <c r="BR78" s="32"/>
      <c r="BS78" s="32"/>
      <c r="BT78" s="32"/>
      <c r="BU78" s="32"/>
      <c r="BV78" s="32"/>
      <c r="BW78" s="32"/>
      <c r="BX78" s="32"/>
      <c r="BY78" s="32"/>
      <c r="BZ78" s="32"/>
      <c r="CD78" s="4"/>
      <c r="CE78" s="122"/>
      <c r="CF78" s="122"/>
      <c r="CG78" s="122"/>
      <c r="CH78" s="122"/>
      <c r="CI78" s="122"/>
      <c r="CJ78" s="122"/>
      <c r="CK78" s="122"/>
      <c r="CL78" s="122"/>
      <c r="CM78" s="122"/>
      <c r="CN78" s="122"/>
      <c r="CO78" s="122"/>
      <c r="CP78" s="122"/>
      <c r="CQ78" s="122"/>
      <c r="CR78" s="122"/>
      <c r="CS78" s="122"/>
      <c r="CT78" s="122"/>
      <c r="CU78" s="122"/>
      <c r="CV78" s="122"/>
      <c r="CW78" s="122"/>
      <c r="CX78" s="122"/>
      <c r="CY78" s="122"/>
      <c r="CZ78" s="122"/>
    </row>
    <row r="79" spans="1:104" hidden="1">
      <c r="A79" s="190">
        <f t="shared" si="39"/>
        <v>29</v>
      </c>
      <c r="B79" s="257" t="str">
        <f t="shared" si="40"/>
        <v/>
      </c>
      <c r="C79" s="257"/>
      <c r="D79" s="34" t="str">
        <f t="shared" ref="D79:BA79" si="75">IF(D$48="","",D34)</f>
        <v/>
      </c>
      <c r="E79" s="34" t="str">
        <f t="shared" si="75"/>
        <v/>
      </c>
      <c r="F79" s="34" t="str">
        <f t="shared" si="75"/>
        <v/>
      </c>
      <c r="G79" s="34" t="str">
        <f t="shared" si="75"/>
        <v/>
      </c>
      <c r="H79" s="34" t="str">
        <f t="shared" si="75"/>
        <v/>
      </c>
      <c r="I79" s="34" t="str">
        <f t="shared" si="75"/>
        <v/>
      </c>
      <c r="J79" s="34" t="str">
        <f t="shared" si="75"/>
        <v/>
      </c>
      <c r="K79" s="34" t="str">
        <f t="shared" si="75"/>
        <v/>
      </c>
      <c r="L79" s="34" t="str">
        <f t="shared" si="75"/>
        <v/>
      </c>
      <c r="M79" s="34" t="str">
        <f t="shared" si="75"/>
        <v/>
      </c>
      <c r="N79" s="34" t="str">
        <f t="shared" si="75"/>
        <v/>
      </c>
      <c r="O79" s="34" t="str">
        <f t="shared" si="75"/>
        <v/>
      </c>
      <c r="P79" s="34" t="str">
        <f t="shared" si="75"/>
        <v/>
      </c>
      <c r="Q79" s="34" t="str">
        <f t="shared" si="75"/>
        <v/>
      </c>
      <c r="R79" s="34" t="str">
        <f t="shared" si="75"/>
        <v/>
      </c>
      <c r="S79" s="34" t="str">
        <f t="shared" si="75"/>
        <v/>
      </c>
      <c r="T79" s="34" t="str">
        <f t="shared" si="75"/>
        <v/>
      </c>
      <c r="U79" s="34" t="str">
        <f t="shared" si="75"/>
        <v/>
      </c>
      <c r="V79" s="34" t="str">
        <f t="shared" si="75"/>
        <v/>
      </c>
      <c r="W79" s="34" t="str">
        <f t="shared" si="75"/>
        <v/>
      </c>
      <c r="X79" s="34" t="str">
        <f t="shared" si="75"/>
        <v/>
      </c>
      <c r="Y79" s="34" t="str">
        <f t="shared" si="75"/>
        <v/>
      </c>
      <c r="Z79" s="34" t="str">
        <f t="shared" si="75"/>
        <v/>
      </c>
      <c r="AA79" s="34" t="str">
        <f t="shared" si="75"/>
        <v/>
      </c>
      <c r="AB79" s="34" t="str">
        <f t="shared" si="75"/>
        <v/>
      </c>
      <c r="AC79" s="34" t="str">
        <f t="shared" si="75"/>
        <v/>
      </c>
      <c r="AD79" s="34" t="str">
        <f t="shared" si="75"/>
        <v/>
      </c>
      <c r="AE79" s="34" t="str">
        <f t="shared" si="75"/>
        <v/>
      </c>
      <c r="AF79" s="34" t="str">
        <f t="shared" si="75"/>
        <v/>
      </c>
      <c r="AG79" s="34" t="str">
        <f t="shared" si="75"/>
        <v/>
      </c>
      <c r="AH79" s="34" t="str">
        <f t="shared" si="75"/>
        <v/>
      </c>
      <c r="AI79" s="34" t="str">
        <f t="shared" si="75"/>
        <v/>
      </c>
      <c r="AJ79" s="34" t="str">
        <f t="shared" si="75"/>
        <v/>
      </c>
      <c r="AK79" s="34" t="str">
        <f t="shared" si="75"/>
        <v/>
      </c>
      <c r="AL79" s="34" t="str">
        <f t="shared" si="75"/>
        <v/>
      </c>
      <c r="AM79" s="34" t="str">
        <f t="shared" si="75"/>
        <v/>
      </c>
      <c r="AN79" s="34" t="str">
        <f t="shared" si="75"/>
        <v/>
      </c>
      <c r="AO79" s="34" t="str">
        <f t="shared" si="75"/>
        <v/>
      </c>
      <c r="AP79" s="34" t="str">
        <f t="shared" si="75"/>
        <v/>
      </c>
      <c r="AQ79" s="34" t="str">
        <f t="shared" si="75"/>
        <v/>
      </c>
      <c r="AR79" s="34" t="str">
        <f t="shared" si="75"/>
        <v/>
      </c>
      <c r="AS79" s="34" t="str">
        <f t="shared" si="75"/>
        <v/>
      </c>
      <c r="AT79" s="34" t="str">
        <f t="shared" si="75"/>
        <v/>
      </c>
      <c r="AU79" s="34" t="str">
        <f t="shared" si="75"/>
        <v/>
      </c>
      <c r="AV79" s="34" t="str">
        <f t="shared" si="75"/>
        <v/>
      </c>
      <c r="AW79" s="34" t="str">
        <f t="shared" si="75"/>
        <v/>
      </c>
      <c r="AX79" s="34" t="str">
        <f t="shared" si="75"/>
        <v/>
      </c>
      <c r="AY79" s="34" t="str">
        <f t="shared" si="75"/>
        <v/>
      </c>
      <c r="AZ79" s="34" t="str">
        <f t="shared" si="75"/>
        <v/>
      </c>
      <c r="BA79" s="34" t="str">
        <f t="shared" si="75"/>
        <v/>
      </c>
      <c r="BB79" s="32">
        <f t="shared" si="43"/>
        <v>0</v>
      </c>
      <c r="BC79" s="32">
        <f t="shared" si="44"/>
        <v>0</v>
      </c>
      <c r="BD79" s="32">
        <f t="shared" si="45"/>
        <v>0</v>
      </c>
      <c r="BE79" s="204">
        <f t="shared" si="46"/>
        <v>0</v>
      </c>
      <c r="BF79" s="35">
        <f t="shared" si="47"/>
        <v>0</v>
      </c>
      <c r="BG79" s="34" t="str">
        <f t="shared" si="48"/>
        <v/>
      </c>
      <c r="BI79" s="32"/>
      <c r="BJ79" s="32"/>
      <c r="BK79" s="32"/>
      <c r="BL79" s="32"/>
      <c r="BM79" s="32"/>
      <c r="BN79" s="32"/>
      <c r="BO79" s="32"/>
      <c r="BP79" s="32"/>
      <c r="BQ79" s="32"/>
      <c r="BR79" s="32"/>
      <c r="BS79" s="32"/>
      <c r="BT79" s="32"/>
      <c r="BU79" s="32"/>
      <c r="BV79" s="32"/>
      <c r="BW79" s="32"/>
      <c r="BX79" s="32"/>
      <c r="BY79" s="32"/>
      <c r="BZ79" s="32"/>
      <c r="CD79" s="4"/>
      <c r="CE79" s="122"/>
      <c r="CF79" s="122"/>
      <c r="CG79" s="122"/>
      <c r="CH79" s="122"/>
      <c r="CI79" s="122"/>
      <c r="CJ79" s="122"/>
      <c r="CK79" s="122"/>
      <c r="CL79" s="122"/>
      <c r="CM79" s="122"/>
      <c r="CN79" s="122"/>
      <c r="CO79" s="122"/>
      <c r="CP79" s="122"/>
      <c r="CQ79" s="122"/>
      <c r="CR79" s="122"/>
      <c r="CS79" s="122"/>
      <c r="CT79" s="122"/>
      <c r="CU79" s="122"/>
      <c r="CV79" s="122"/>
      <c r="CW79" s="122"/>
      <c r="CX79" s="122"/>
      <c r="CY79" s="122"/>
      <c r="CZ79" s="122"/>
    </row>
    <row r="80" spans="1:104" hidden="1">
      <c r="A80" s="190">
        <f t="shared" si="39"/>
        <v>30</v>
      </c>
      <c r="B80" s="257" t="str">
        <f t="shared" si="40"/>
        <v/>
      </c>
      <c r="C80" s="257"/>
      <c r="D80" s="34" t="str">
        <f t="shared" ref="D80:BA80" si="76">IF(D$48="","",D35)</f>
        <v/>
      </c>
      <c r="E80" s="34" t="str">
        <f t="shared" si="76"/>
        <v/>
      </c>
      <c r="F80" s="34" t="str">
        <f t="shared" si="76"/>
        <v/>
      </c>
      <c r="G80" s="34" t="str">
        <f t="shared" si="76"/>
        <v/>
      </c>
      <c r="H80" s="34" t="str">
        <f t="shared" si="76"/>
        <v/>
      </c>
      <c r="I80" s="34" t="str">
        <f t="shared" si="76"/>
        <v/>
      </c>
      <c r="J80" s="34" t="str">
        <f t="shared" si="76"/>
        <v/>
      </c>
      <c r="K80" s="34" t="str">
        <f t="shared" si="76"/>
        <v/>
      </c>
      <c r="L80" s="34" t="str">
        <f t="shared" si="76"/>
        <v/>
      </c>
      <c r="M80" s="34" t="str">
        <f t="shared" si="76"/>
        <v/>
      </c>
      <c r="N80" s="34" t="str">
        <f t="shared" si="76"/>
        <v/>
      </c>
      <c r="O80" s="34" t="str">
        <f t="shared" si="76"/>
        <v/>
      </c>
      <c r="P80" s="34" t="str">
        <f t="shared" si="76"/>
        <v/>
      </c>
      <c r="Q80" s="34" t="str">
        <f t="shared" si="76"/>
        <v/>
      </c>
      <c r="R80" s="34" t="str">
        <f t="shared" si="76"/>
        <v/>
      </c>
      <c r="S80" s="34" t="str">
        <f t="shared" si="76"/>
        <v/>
      </c>
      <c r="T80" s="34" t="str">
        <f t="shared" si="76"/>
        <v/>
      </c>
      <c r="U80" s="34" t="str">
        <f t="shared" si="76"/>
        <v/>
      </c>
      <c r="V80" s="34" t="str">
        <f t="shared" si="76"/>
        <v/>
      </c>
      <c r="W80" s="34" t="str">
        <f t="shared" si="76"/>
        <v/>
      </c>
      <c r="X80" s="34" t="str">
        <f t="shared" si="76"/>
        <v/>
      </c>
      <c r="Y80" s="34" t="str">
        <f t="shared" si="76"/>
        <v/>
      </c>
      <c r="Z80" s="34" t="str">
        <f t="shared" si="76"/>
        <v/>
      </c>
      <c r="AA80" s="34" t="str">
        <f t="shared" si="76"/>
        <v/>
      </c>
      <c r="AB80" s="34" t="str">
        <f t="shared" si="76"/>
        <v/>
      </c>
      <c r="AC80" s="34" t="str">
        <f t="shared" si="76"/>
        <v/>
      </c>
      <c r="AD80" s="34" t="str">
        <f t="shared" si="76"/>
        <v/>
      </c>
      <c r="AE80" s="34" t="str">
        <f t="shared" si="76"/>
        <v/>
      </c>
      <c r="AF80" s="34" t="str">
        <f t="shared" si="76"/>
        <v/>
      </c>
      <c r="AG80" s="34" t="str">
        <f t="shared" si="76"/>
        <v/>
      </c>
      <c r="AH80" s="34" t="str">
        <f t="shared" si="76"/>
        <v/>
      </c>
      <c r="AI80" s="34" t="str">
        <f t="shared" si="76"/>
        <v/>
      </c>
      <c r="AJ80" s="34" t="str">
        <f t="shared" si="76"/>
        <v/>
      </c>
      <c r="AK80" s="34" t="str">
        <f t="shared" si="76"/>
        <v/>
      </c>
      <c r="AL80" s="34" t="str">
        <f t="shared" si="76"/>
        <v/>
      </c>
      <c r="AM80" s="34" t="str">
        <f t="shared" si="76"/>
        <v/>
      </c>
      <c r="AN80" s="34" t="str">
        <f t="shared" si="76"/>
        <v/>
      </c>
      <c r="AO80" s="34" t="str">
        <f t="shared" si="76"/>
        <v/>
      </c>
      <c r="AP80" s="34" t="str">
        <f t="shared" si="76"/>
        <v/>
      </c>
      <c r="AQ80" s="34" t="str">
        <f t="shared" si="76"/>
        <v/>
      </c>
      <c r="AR80" s="34" t="str">
        <f t="shared" si="76"/>
        <v/>
      </c>
      <c r="AS80" s="34" t="str">
        <f t="shared" si="76"/>
        <v/>
      </c>
      <c r="AT80" s="34" t="str">
        <f t="shared" si="76"/>
        <v/>
      </c>
      <c r="AU80" s="34" t="str">
        <f t="shared" si="76"/>
        <v/>
      </c>
      <c r="AV80" s="34" t="str">
        <f t="shared" si="76"/>
        <v/>
      </c>
      <c r="AW80" s="34" t="str">
        <f t="shared" si="76"/>
        <v/>
      </c>
      <c r="AX80" s="34" t="str">
        <f t="shared" si="76"/>
        <v/>
      </c>
      <c r="AY80" s="34" t="str">
        <f t="shared" si="76"/>
        <v/>
      </c>
      <c r="AZ80" s="34" t="str">
        <f t="shared" si="76"/>
        <v/>
      </c>
      <c r="BA80" s="34" t="str">
        <f t="shared" si="76"/>
        <v/>
      </c>
      <c r="BB80" s="32">
        <f t="shared" si="43"/>
        <v>0</v>
      </c>
      <c r="BC80" s="32">
        <f t="shared" si="44"/>
        <v>0</v>
      </c>
      <c r="BD80" s="32">
        <f t="shared" si="45"/>
        <v>0</v>
      </c>
      <c r="BE80" s="204">
        <f t="shared" si="46"/>
        <v>0</v>
      </c>
      <c r="BF80" s="35">
        <f t="shared" si="47"/>
        <v>0</v>
      </c>
      <c r="BG80" s="34" t="str">
        <f t="shared" si="48"/>
        <v/>
      </c>
      <c r="BI80" s="32"/>
      <c r="BJ80" s="32"/>
      <c r="BK80" s="32"/>
      <c r="BL80" s="32"/>
      <c r="BM80" s="32"/>
      <c r="BN80" s="32"/>
      <c r="BO80" s="32"/>
      <c r="BP80" s="32"/>
      <c r="BQ80" s="32"/>
      <c r="BR80" s="32"/>
      <c r="BS80" s="32"/>
      <c r="BT80" s="32"/>
      <c r="BU80" s="32"/>
      <c r="BV80" s="32"/>
      <c r="BW80" s="32"/>
      <c r="BX80" s="32"/>
      <c r="BY80" s="32"/>
      <c r="BZ80" s="32"/>
      <c r="CD80" s="4"/>
      <c r="CE80" s="122"/>
      <c r="CF80" s="122"/>
      <c r="CG80" s="122"/>
      <c r="CH80" s="122"/>
      <c r="CI80" s="122"/>
      <c r="CJ80" s="122"/>
      <c r="CK80" s="122"/>
      <c r="CL80" s="122"/>
      <c r="CM80" s="122"/>
      <c r="CN80" s="122"/>
      <c r="CO80" s="122"/>
      <c r="CP80" s="122"/>
      <c r="CQ80" s="122"/>
      <c r="CR80" s="122"/>
      <c r="CS80" s="122"/>
      <c r="CT80" s="122"/>
      <c r="CU80" s="122"/>
      <c r="CV80" s="122"/>
      <c r="CW80" s="122"/>
      <c r="CX80" s="122"/>
      <c r="CY80" s="122"/>
      <c r="CZ80" s="122"/>
    </row>
    <row r="81" spans="1:104" hidden="1">
      <c r="A81" s="190">
        <f t="shared" si="39"/>
        <v>31</v>
      </c>
      <c r="B81" s="257" t="str">
        <f t="shared" si="40"/>
        <v/>
      </c>
      <c r="C81" s="257"/>
      <c r="D81" s="34" t="str">
        <f t="shared" ref="D81:BA81" si="77">IF(D$48="","",D36)</f>
        <v/>
      </c>
      <c r="E81" s="34" t="str">
        <f t="shared" si="77"/>
        <v/>
      </c>
      <c r="F81" s="34" t="str">
        <f t="shared" si="77"/>
        <v/>
      </c>
      <c r="G81" s="34" t="str">
        <f t="shared" si="77"/>
        <v/>
      </c>
      <c r="H81" s="34" t="str">
        <f t="shared" si="77"/>
        <v/>
      </c>
      <c r="I81" s="34" t="str">
        <f t="shared" si="77"/>
        <v/>
      </c>
      <c r="J81" s="34" t="str">
        <f t="shared" si="77"/>
        <v/>
      </c>
      <c r="K81" s="34" t="str">
        <f t="shared" si="77"/>
        <v/>
      </c>
      <c r="L81" s="34" t="str">
        <f t="shared" si="77"/>
        <v/>
      </c>
      <c r="M81" s="34" t="str">
        <f t="shared" si="77"/>
        <v/>
      </c>
      <c r="N81" s="34" t="str">
        <f t="shared" si="77"/>
        <v/>
      </c>
      <c r="O81" s="34" t="str">
        <f t="shared" si="77"/>
        <v/>
      </c>
      <c r="P81" s="34" t="str">
        <f t="shared" si="77"/>
        <v/>
      </c>
      <c r="Q81" s="34" t="str">
        <f t="shared" si="77"/>
        <v/>
      </c>
      <c r="R81" s="34" t="str">
        <f t="shared" si="77"/>
        <v/>
      </c>
      <c r="S81" s="34" t="str">
        <f t="shared" si="77"/>
        <v/>
      </c>
      <c r="T81" s="34" t="str">
        <f t="shared" si="77"/>
        <v/>
      </c>
      <c r="U81" s="34" t="str">
        <f t="shared" si="77"/>
        <v/>
      </c>
      <c r="V81" s="34" t="str">
        <f t="shared" si="77"/>
        <v/>
      </c>
      <c r="W81" s="34" t="str">
        <f t="shared" si="77"/>
        <v/>
      </c>
      <c r="X81" s="34" t="str">
        <f t="shared" si="77"/>
        <v/>
      </c>
      <c r="Y81" s="34" t="str">
        <f t="shared" si="77"/>
        <v/>
      </c>
      <c r="Z81" s="34" t="str">
        <f t="shared" si="77"/>
        <v/>
      </c>
      <c r="AA81" s="34" t="str">
        <f t="shared" si="77"/>
        <v/>
      </c>
      <c r="AB81" s="34" t="str">
        <f t="shared" si="77"/>
        <v/>
      </c>
      <c r="AC81" s="34" t="str">
        <f t="shared" si="77"/>
        <v/>
      </c>
      <c r="AD81" s="34" t="str">
        <f t="shared" si="77"/>
        <v/>
      </c>
      <c r="AE81" s="34" t="str">
        <f t="shared" si="77"/>
        <v/>
      </c>
      <c r="AF81" s="34" t="str">
        <f t="shared" si="77"/>
        <v/>
      </c>
      <c r="AG81" s="34" t="str">
        <f t="shared" si="77"/>
        <v/>
      </c>
      <c r="AH81" s="34" t="str">
        <f t="shared" si="77"/>
        <v/>
      </c>
      <c r="AI81" s="34" t="str">
        <f t="shared" si="77"/>
        <v/>
      </c>
      <c r="AJ81" s="34" t="str">
        <f t="shared" si="77"/>
        <v/>
      </c>
      <c r="AK81" s="34" t="str">
        <f t="shared" si="77"/>
        <v/>
      </c>
      <c r="AL81" s="34" t="str">
        <f t="shared" si="77"/>
        <v/>
      </c>
      <c r="AM81" s="34" t="str">
        <f t="shared" si="77"/>
        <v/>
      </c>
      <c r="AN81" s="34" t="str">
        <f t="shared" si="77"/>
        <v/>
      </c>
      <c r="AO81" s="34" t="str">
        <f t="shared" si="77"/>
        <v/>
      </c>
      <c r="AP81" s="34" t="str">
        <f t="shared" si="77"/>
        <v/>
      </c>
      <c r="AQ81" s="34" t="str">
        <f t="shared" si="77"/>
        <v/>
      </c>
      <c r="AR81" s="34" t="str">
        <f t="shared" si="77"/>
        <v/>
      </c>
      <c r="AS81" s="34" t="str">
        <f t="shared" si="77"/>
        <v/>
      </c>
      <c r="AT81" s="34" t="str">
        <f t="shared" si="77"/>
        <v/>
      </c>
      <c r="AU81" s="34" t="str">
        <f t="shared" si="77"/>
        <v/>
      </c>
      <c r="AV81" s="34" t="str">
        <f t="shared" si="77"/>
        <v/>
      </c>
      <c r="AW81" s="34" t="str">
        <f t="shared" si="77"/>
        <v/>
      </c>
      <c r="AX81" s="34" t="str">
        <f t="shared" si="77"/>
        <v/>
      </c>
      <c r="AY81" s="34" t="str">
        <f t="shared" si="77"/>
        <v/>
      </c>
      <c r="AZ81" s="34" t="str">
        <f t="shared" si="77"/>
        <v/>
      </c>
      <c r="BA81" s="34" t="str">
        <f t="shared" si="77"/>
        <v/>
      </c>
      <c r="BB81" s="32">
        <f t="shared" si="43"/>
        <v>0</v>
      </c>
      <c r="BC81" s="32">
        <f t="shared" si="44"/>
        <v>0</v>
      </c>
      <c r="BD81" s="32">
        <f t="shared" si="45"/>
        <v>0</v>
      </c>
      <c r="BE81" s="204">
        <f t="shared" si="46"/>
        <v>0</v>
      </c>
      <c r="BF81" s="35">
        <f t="shared" si="47"/>
        <v>0</v>
      </c>
      <c r="BG81" s="34" t="str">
        <f t="shared" si="48"/>
        <v/>
      </c>
      <c r="BI81" s="32"/>
      <c r="BJ81" s="32"/>
      <c r="BK81" s="32"/>
      <c r="BL81" s="32"/>
      <c r="BM81" s="32"/>
      <c r="BN81" s="32"/>
      <c r="BO81" s="32"/>
      <c r="BP81" s="32"/>
      <c r="BQ81" s="32"/>
      <c r="BR81" s="32"/>
      <c r="BS81" s="32"/>
      <c r="BT81" s="32"/>
      <c r="BU81" s="32"/>
      <c r="BV81" s="32"/>
      <c r="BW81" s="32"/>
      <c r="BX81" s="32"/>
      <c r="BY81" s="32"/>
      <c r="BZ81" s="32"/>
      <c r="CD81" s="4"/>
      <c r="CE81" s="122"/>
      <c r="CF81" s="122"/>
      <c r="CG81" s="122"/>
      <c r="CH81" s="122"/>
      <c r="CI81" s="122"/>
      <c r="CJ81" s="122"/>
      <c r="CK81" s="122"/>
      <c r="CL81" s="122"/>
      <c r="CM81" s="122"/>
      <c r="CN81" s="122"/>
      <c r="CO81" s="122"/>
      <c r="CP81" s="122"/>
      <c r="CQ81" s="122"/>
      <c r="CR81" s="122"/>
      <c r="CS81" s="122"/>
      <c r="CT81" s="122"/>
      <c r="CU81" s="122"/>
      <c r="CV81" s="122"/>
      <c r="CW81" s="122"/>
      <c r="CX81" s="122"/>
      <c r="CY81" s="122"/>
      <c r="CZ81" s="122"/>
    </row>
    <row r="82" spans="1:104" hidden="1">
      <c r="A82" s="190">
        <f t="shared" si="39"/>
        <v>32</v>
      </c>
      <c r="B82" s="257" t="str">
        <f t="shared" si="40"/>
        <v/>
      </c>
      <c r="C82" s="257"/>
      <c r="D82" s="34" t="str">
        <f t="shared" ref="D82:BA82" si="78">IF(D$48="","",D37)</f>
        <v/>
      </c>
      <c r="E82" s="34" t="str">
        <f t="shared" si="78"/>
        <v/>
      </c>
      <c r="F82" s="34" t="str">
        <f t="shared" si="78"/>
        <v/>
      </c>
      <c r="G82" s="34" t="str">
        <f t="shared" si="78"/>
        <v/>
      </c>
      <c r="H82" s="34" t="str">
        <f t="shared" si="78"/>
        <v/>
      </c>
      <c r="I82" s="34" t="str">
        <f t="shared" si="78"/>
        <v/>
      </c>
      <c r="J82" s="34" t="str">
        <f t="shared" si="78"/>
        <v/>
      </c>
      <c r="K82" s="34" t="str">
        <f t="shared" si="78"/>
        <v/>
      </c>
      <c r="L82" s="34" t="str">
        <f t="shared" si="78"/>
        <v/>
      </c>
      <c r="M82" s="34" t="str">
        <f t="shared" si="78"/>
        <v/>
      </c>
      <c r="N82" s="34" t="str">
        <f t="shared" si="78"/>
        <v/>
      </c>
      <c r="O82" s="34" t="str">
        <f t="shared" si="78"/>
        <v/>
      </c>
      <c r="P82" s="34" t="str">
        <f t="shared" si="78"/>
        <v/>
      </c>
      <c r="Q82" s="34" t="str">
        <f t="shared" si="78"/>
        <v/>
      </c>
      <c r="R82" s="34" t="str">
        <f t="shared" si="78"/>
        <v/>
      </c>
      <c r="S82" s="34" t="str">
        <f t="shared" si="78"/>
        <v/>
      </c>
      <c r="T82" s="34" t="str">
        <f t="shared" si="78"/>
        <v/>
      </c>
      <c r="U82" s="34" t="str">
        <f t="shared" si="78"/>
        <v/>
      </c>
      <c r="V82" s="34" t="str">
        <f t="shared" si="78"/>
        <v/>
      </c>
      <c r="W82" s="34" t="str">
        <f t="shared" si="78"/>
        <v/>
      </c>
      <c r="X82" s="34" t="str">
        <f t="shared" si="78"/>
        <v/>
      </c>
      <c r="Y82" s="34" t="str">
        <f t="shared" si="78"/>
        <v/>
      </c>
      <c r="Z82" s="34" t="str">
        <f t="shared" si="78"/>
        <v/>
      </c>
      <c r="AA82" s="34" t="str">
        <f t="shared" si="78"/>
        <v/>
      </c>
      <c r="AB82" s="34" t="str">
        <f t="shared" si="78"/>
        <v/>
      </c>
      <c r="AC82" s="34" t="str">
        <f t="shared" si="78"/>
        <v/>
      </c>
      <c r="AD82" s="34" t="str">
        <f t="shared" si="78"/>
        <v/>
      </c>
      <c r="AE82" s="34" t="str">
        <f t="shared" si="78"/>
        <v/>
      </c>
      <c r="AF82" s="34" t="str">
        <f t="shared" si="78"/>
        <v/>
      </c>
      <c r="AG82" s="34" t="str">
        <f t="shared" si="78"/>
        <v/>
      </c>
      <c r="AH82" s="34" t="str">
        <f t="shared" si="78"/>
        <v/>
      </c>
      <c r="AI82" s="34" t="str">
        <f t="shared" si="78"/>
        <v/>
      </c>
      <c r="AJ82" s="34" t="str">
        <f t="shared" si="78"/>
        <v/>
      </c>
      <c r="AK82" s="34" t="str">
        <f t="shared" si="78"/>
        <v/>
      </c>
      <c r="AL82" s="34" t="str">
        <f t="shared" si="78"/>
        <v/>
      </c>
      <c r="AM82" s="34" t="str">
        <f t="shared" si="78"/>
        <v/>
      </c>
      <c r="AN82" s="34" t="str">
        <f t="shared" si="78"/>
        <v/>
      </c>
      <c r="AO82" s="34" t="str">
        <f t="shared" si="78"/>
        <v/>
      </c>
      <c r="AP82" s="34" t="str">
        <f t="shared" si="78"/>
        <v/>
      </c>
      <c r="AQ82" s="34" t="str">
        <f t="shared" si="78"/>
        <v/>
      </c>
      <c r="AR82" s="34" t="str">
        <f t="shared" si="78"/>
        <v/>
      </c>
      <c r="AS82" s="34" t="str">
        <f t="shared" si="78"/>
        <v/>
      </c>
      <c r="AT82" s="34" t="str">
        <f t="shared" si="78"/>
        <v/>
      </c>
      <c r="AU82" s="34" t="str">
        <f t="shared" si="78"/>
        <v/>
      </c>
      <c r="AV82" s="34" t="str">
        <f t="shared" si="78"/>
        <v/>
      </c>
      <c r="AW82" s="34" t="str">
        <f t="shared" si="78"/>
        <v/>
      </c>
      <c r="AX82" s="34" t="str">
        <f t="shared" si="78"/>
        <v/>
      </c>
      <c r="AY82" s="34" t="str">
        <f t="shared" si="78"/>
        <v/>
      </c>
      <c r="AZ82" s="34" t="str">
        <f t="shared" si="78"/>
        <v/>
      </c>
      <c r="BA82" s="34" t="str">
        <f t="shared" si="78"/>
        <v/>
      </c>
      <c r="BB82" s="32">
        <f t="shared" si="43"/>
        <v>0</v>
      </c>
      <c r="BC82" s="32">
        <f t="shared" si="44"/>
        <v>0</v>
      </c>
      <c r="BD82" s="32">
        <f t="shared" si="45"/>
        <v>0</v>
      </c>
      <c r="BE82" s="204">
        <f t="shared" si="46"/>
        <v>0</v>
      </c>
      <c r="BF82" s="35">
        <f t="shared" si="47"/>
        <v>0</v>
      </c>
      <c r="BG82" s="34" t="str">
        <f t="shared" si="48"/>
        <v/>
      </c>
      <c r="BI82" s="32"/>
      <c r="BJ82" s="32"/>
      <c r="BK82" s="32"/>
      <c r="BL82" s="32"/>
      <c r="BM82" s="32"/>
      <c r="BN82" s="32"/>
      <c r="BO82" s="32"/>
      <c r="BP82" s="32"/>
      <c r="BQ82" s="32"/>
      <c r="BR82" s="32"/>
      <c r="BS82" s="32"/>
      <c r="BT82" s="32"/>
      <c r="BU82" s="32"/>
      <c r="BV82" s="32"/>
      <c r="BW82" s="32"/>
      <c r="BX82" s="32"/>
      <c r="BY82" s="32"/>
      <c r="BZ82" s="32"/>
      <c r="CD82" s="4"/>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row>
    <row r="83" spans="1:104" hidden="1">
      <c r="A83" s="190">
        <f t="shared" si="39"/>
        <v>33</v>
      </c>
      <c r="B83" s="257" t="str">
        <f t="shared" si="40"/>
        <v/>
      </c>
      <c r="C83" s="257"/>
      <c r="D83" s="34" t="str">
        <f t="shared" ref="D83:BA83" si="79">IF(D$48="","",D38)</f>
        <v/>
      </c>
      <c r="E83" s="34" t="str">
        <f t="shared" si="79"/>
        <v/>
      </c>
      <c r="F83" s="34" t="str">
        <f t="shared" si="79"/>
        <v/>
      </c>
      <c r="G83" s="34" t="str">
        <f t="shared" si="79"/>
        <v/>
      </c>
      <c r="H83" s="34" t="str">
        <f t="shared" si="79"/>
        <v/>
      </c>
      <c r="I83" s="34" t="str">
        <f t="shared" si="79"/>
        <v/>
      </c>
      <c r="J83" s="34" t="str">
        <f t="shared" si="79"/>
        <v/>
      </c>
      <c r="K83" s="34" t="str">
        <f t="shared" si="79"/>
        <v/>
      </c>
      <c r="L83" s="34" t="str">
        <f t="shared" si="79"/>
        <v/>
      </c>
      <c r="M83" s="34" t="str">
        <f t="shared" si="79"/>
        <v/>
      </c>
      <c r="N83" s="34" t="str">
        <f t="shared" si="79"/>
        <v/>
      </c>
      <c r="O83" s="34" t="str">
        <f t="shared" si="79"/>
        <v/>
      </c>
      <c r="P83" s="34" t="str">
        <f t="shared" si="79"/>
        <v/>
      </c>
      <c r="Q83" s="34" t="str">
        <f t="shared" si="79"/>
        <v/>
      </c>
      <c r="R83" s="34" t="str">
        <f t="shared" si="79"/>
        <v/>
      </c>
      <c r="S83" s="34" t="str">
        <f t="shared" si="79"/>
        <v/>
      </c>
      <c r="T83" s="34" t="str">
        <f t="shared" si="79"/>
        <v/>
      </c>
      <c r="U83" s="34" t="str">
        <f t="shared" si="79"/>
        <v/>
      </c>
      <c r="V83" s="34" t="str">
        <f t="shared" si="79"/>
        <v/>
      </c>
      <c r="W83" s="34" t="str">
        <f t="shared" si="79"/>
        <v/>
      </c>
      <c r="X83" s="34" t="str">
        <f t="shared" si="79"/>
        <v/>
      </c>
      <c r="Y83" s="34" t="str">
        <f t="shared" si="79"/>
        <v/>
      </c>
      <c r="Z83" s="34" t="str">
        <f t="shared" si="79"/>
        <v/>
      </c>
      <c r="AA83" s="34" t="str">
        <f t="shared" si="79"/>
        <v/>
      </c>
      <c r="AB83" s="34" t="str">
        <f t="shared" si="79"/>
        <v/>
      </c>
      <c r="AC83" s="34" t="str">
        <f t="shared" si="79"/>
        <v/>
      </c>
      <c r="AD83" s="34" t="str">
        <f t="shared" si="79"/>
        <v/>
      </c>
      <c r="AE83" s="34" t="str">
        <f t="shared" si="79"/>
        <v/>
      </c>
      <c r="AF83" s="34" t="str">
        <f t="shared" si="79"/>
        <v/>
      </c>
      <c r="AG83" s="34" t="str">
        <f t="shared" si="79"/>
        <v/>
      </c>
      <c r="AH83" s="34" t="str">
        <f t="shared" si="79"/>
        <v/>
      </c>
      <c r="AI83" s="34" t="str">
        <f t="shared" si="79"/>
        <v/>
      </c>
      <c r="AJ83" s="34" t="str">
        <f t="shared" si="79"/>
        <v/>
      </c>
      <c r="AK83" s="34" t="str">
        <f t="shared" si="79"/>
        <v/>
      </c>
      <c r="AL83" s="34" t="str">
        <f t="shared" si="79"/>
        <v/>
      </c>
      <c r="AM83" s="34" t="str">
        <f t="shared" si="79"/>
        <v/>
      </c>
      <c r="AN83" s="34" t="str">
        <f t="shared" si="79"/>
        <v/>
      </c>
      <c r="AO83" s="34" t="str">
        <f t="shared" si="79"/>
        <v/>
      </c>
      <c r="AP83" s="34" t="str">
        <f t="shared" si="79"/>
        <v/>
      </c>
      <c r="AQ83" s="34" t="str">
        <f t="shared" si="79"/>
        <v/>
      </c>
      <c r="AR83" s="34" t="str">
        <f t="shared" si="79"/>
        <v/>
      </c>
      <c r="AS83" s="34" t="str">
        <f t="shared" si="79"/>
        <v/>
      </c>
      <c r="AT83" s="34" t="str">
        <f t="shared" si="79"/>
        <v/>
      </c>
      <c r="AU83" s="34" t="str">
        <f t="shared" si="79"/>
        <v/>
      </c>
      <c r="AV83" s="34" t="str">
        <f t="shared" si="79"/>
        <v/>
      </c>
      <c r="AW83" s="34" t="str">
        <f t="shared" si="79"/>
        <v/>
      </c>
      <c r="AX83" s="34" t="str">
        <f t="shared" si="79"/>
        <v/>
      </c>
      <c r="AY83" s="34" t="str">
        <f t="shared" si="79"/>
        <v/>
      </c>
      <c r="AZ83" s="34" t="str">
        <f t="shared" si="79"/>
        <v/>
      </c>
      <c r="BA83" s="34" t="str">
        <f t="shared" si="79"/>
        <v/>
      </c>
      <c r="BB83" s="32">
        <f t="shared" si="43"/>
        <v>0</v>
      </c>
      <c r="BC83" s="32">
        <f t="shared" si="44"/>
        <v>0</v>
      </c>
      <c r="BD83" s="32">
        <f t="shared" si="45"/>
        <v>0</v>
      </c>
      <c r="BE83" s="204">
        <f t="shared" si="46"/>
        <v>0</v>
      </c>
      <c r="BF83" s="35">
        <f t="shared" si="47"/>
        <v>0</v>
      </c>
      <c r="BG83" s="34" t="str">
        <f t="shared" si="48"/>
        <v/>
      </c>
      <c r="BI83" s="32"/>
      <c r="BJ83" s="32"/>
      <c r="BK83" s="32"/>
      <c r="BL83" s="32"/>
      <c r="BM83" s="32"/>
      <c r="BN83" s="32"/>
      <c r="BO83" s="32"/>
      <c r="BP83" s="32"/>
      <c r="BQ83" s="32"/>
      <c r="BR83" s="32"/>
      <c r="BS83" s="32"/>
      <c r="BT83" s="32"/>
      <c r="BU83" s="32"/>
      <c r="BV83" s="32"/>
      <c r="BW83" s="32"/>
      <c r="BX83" s="32"/>
      <c r="BY83" s="32"/>
      <c r="BZ83" s="32"/>
      <c r="CD83" s="4"/>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row>
    <row r="84" spans="1:104" hidden="1">
      <c r="A84" s="190">
        <f t="shared" si="39"/>
        <v>34</v>
      </c>
      <c r="B84" s="257" t="str">
        <f t="shared" si="40"/>
        <v/>
      </c>
      <c r="C84" s="257"/>
      <c r="D84" s="34" t="str">
        <f t="shared" ref="D84:BA84" si="80">IF(D$48="","",D39)</f>
        <v/>
      </c>
      <c r="E84" s="34" t="str">
        <f t="shared" si="80"/>
        <v/>
      </c>
      <c r="F84" s="34" t="str">
        <f t="shared" si="80"/>
        <v/>
      </c>
      <c r="G84" s="34" t="str">
        <f t="shared" si="80"/>
        <v/>
      </c>
      <c r="H84" s="34" t="str">
        <f t="shared" si="80"/>
        <v/>
      </c>
      <c r="I84" s="34" t="str">
        <f t="shared" si="80"/>
        <v/>
      </c>
      <c r="J84" s="34" t="str">
        <f t="shared" si="80"/>
        <v/>
      </c>
      <c r="K84" s="34" t="str">
        <f t="shared" si="80"/>
        <v/>
      </c>
      <c r="L84" s="34" t="str">
        <f t="shared" si="80"/>
        <v/>
      </c>
      <c r="M84" s="34" t="str">
        <f t="shared" si="80"/>
        <v/>
      </c>
      <c r="N84" s="34" t="str">
        <f t="shared" si="80"/>
        <v/>
      </c>
      <c r="O84" s="34" t="str">
        <f t="shared" si="80"/>
        <v/>
      </c>
      <c r="P84" s="34" t="str">
        <f t="shared" si="80"/>
        <v/>
      </c>
      <c r="Q84" s="34" t="str">
        <f t="shared" si="80"/>
        <v/>
      </c>
      <c r="R84" s="34" t="str">
        <f t="shared" si="80"/>
        <v/>
      </c>
      <c r="S84" s="34" t="str">
        <f t="shared" si="80"/>
        <v/>
      </c>
      <c r="T84" s="34" t="str">
        <f t="shared" si="80"/>
        <v/>
      </c>
      <c r="U84" s="34" t="str">
        <f t="shared" si="80"/>
        <v/>
      </c>
      <c r="V84" s="34" t="str">
        <f t="shared" si="80"/>
        <v/>
      </c>
      <c r="W84" s="34" t="str">
        <f t="shared" si="80"/>
        <v/>
      </c>
      <c r="X84" s="34" t="str">
        <f t="shared" si="80"/>
        <v/>
      </c>
      <c r="Y84" s="34" t="str">
        <f t="shared" si="80"/>
        <v/>
      </c>
      <c r="Z84" s="34" t="str">
        <f t="shared" si="80"/>
        <v/>
      </c>
      <c r="AA84" s="34" t="str">
        <f t="shared" si="80"/>
        <v/>
      </c>
      <c r="AB84" s="34" t="str">
        <f t="shared" si="80"/>
        <v/>
      </c>
      <c r="AC84" s="34" t="str">
        <f t="shared" si="80"/>
        <v/>
      </c>
      <c r="AD84" s="34" t="str">
        <f t="shared" si="80"/>
        <v/>
      </c>
      <c r="AE84" s="34" t="str">
        <f t="shared" si="80"/>
        <v/>
      </c>
      <c r="AF84" s="34" t="str">
        <f t="shared" si="80"/>
        <v/>
      </c>
      <c r="AG84" s="34" t="str">
        <f t="shared" si="80"/>
        <v/>
      </c>
      <c r="AH84" s="34" t="str">
        <f t="shared" si="80"/>
        <v/>
      </c>
      <c r="AI84" s="34" t="str">
        <f t="shared" si="80"/>
        <v/>
      </c>
      <c r="AJ84" s="34" t="str">
        <f t="shared" si="80"/>
        <v/>
      </c>
      <c r="AK84" s="34" t="str">
        <f t="shared" si="80"/>
        <v/>
      </c>
      <c r="AL84" s="34" t="str">
        <f t="shared" si="80"/>
        <v/>
      </c>
      <c r="AM84" s="34" t="str">
        <f t="shared" si="80"/>
        <v/>
      </c>
      <c r="AN84" s="34" t="str">
        <f t="shared" si="80"/>
        <v/>
      </c>
      <c r="AO84" s="34" t="str">
        <f t="shared" si="80"/>
        <v/>
      </c>
      <c r="AP84" s="34" t="str">
        <f t="shared" si="80"/>
        <v/>
      </c>
      <c r="AQ84" s="34" t="str">
        <f t="shared" si="80"/>
        <v/>
      </c>
      <c r="AR84" s="34" t="str">
        <f t="shared" si="80"/>
        <v/>
      </c>
      <c r="AS84" s="34" t="str">
        <f t="shared" si="80"/>
        <v/>
      </c>
      <c r="AT84" s="34" t="str">
        <f t="shared" si="80"/>
        <v/>
      </c>
      <c r="AU84" s="34" t="str">
        <f t="shared" si="80"/>
        <v/>
      </c>
      <c r="AV84" s="34" t="str">
        <f t="shared" si="80"/>
        <v/>
      </c>
      <c r="AW84" s="34" t="str">
        <f t="shared" si="80"/>
        <v/>
      </c>
      <c r="AX84" s="34" t="str">
        <f t="shared" si="80"/>
        <v/>
      </c>
      <c r="AY84" s="34" t="str">
        <f t="shared" si="80"/>
        <v/>
      </c>
      <c r="AZ84" s="34" t="str">
        <f t="shared" si="80"/>
        <v/>
      </c>
      <c r="BA84" s="34" t="str">
        <f t="shared" si="80"/>
        <v/>
      </c>
      <c r="BB84" s="32">
        <f t="shared" si="43"/>
        <v>0</v>
      </c>
      <c r="BC84" s="32">
        <f t="shared" si="44"/>
        <v>0</v>
      </c>
      <c r="BD84" s="32">
        <f t="shared" si="45"/>
        <v>0</v>
      </c>
      <c r="BE84" s="204">
        <f t="shared" si="46"/>
        <v>0</v>
      </c>
      <c r="BF84" s="35">
        <f t="shared" si="47"/>
        <v>0</v>
      </c>
      <c r="BG84" s="34" t="str">
        <f t="shared" si="48"/>
        <v/>
      </c>
      <c r="BI84" s="32"/>
      <c r="BJ84" s="32"/>
      <c r="BK84" s="32"/>
      <c r="BL84" s="32"/>
      <c r="BM84" s="32"/>
      <c r="BN84" s="32"/>
      <c r="BO84" s="32"/>
      <c r="BP84" s="32"/>
      <c r="BQ84" s="32"/>
      <c r="BR84" s="32"/>
      <c r="BS84" s="32"/>
      <c r="BT84" s="32"/>
      <c r="BU84" s="32"/>
      <c r="BV84" s="32"/>
      <c r="BW84" s="32"/>
      <c r="BX84" s="32"/>
      <c r="BY84" s="32"/>
      <c r="BZ84" s="32"/>
      <c r="CD84" s="4"/>
      <c r="CE84" s="122"/>
      <c r="CF84" s="122"/>
      <c r="CG84" s="122"/>
      <c r="CH84" s="122"/>
      <c r="CI84" s="122"/>
      <c r="CJ84" s="122"/>
      <c r="CK84" s="122"/>
      <c r="CL84" s="122"/>
      <c r="CM84" s="122"/>
      <c r="CN84" s="122"/>
      <c r="CO84" s="122"/>
      <c r="CP84" s="122"/>
      <c r="CQ84" s="122"/>
      <c r="CR84" s="122"/>
      <c r="CS84" s="122"/>
      <c r="CT84" s="122"/>
      <c r="CU84" s="122"/>
      <c r="CV84" s="122"/>
      <c r="CW84" s="122"/>
      <c r="CX84" s="122"/>
      <c r="CY84" s="122"/>
      <c r="CZ84" s="122"/>
    </row>
    <row r="85" spans="1:104" hidden="1">
      <c r="A85" s="190">
        <f t="shared" si="39"/>
        <v>35</v>
      </c>
      <c r="B85" s="257" t="str">
        <f t="shared" si="40"/>
        <v/>
      </c>
      <c r="C85" s="257"/>
      <c r="D85" s="34" t="str">
        <f t="shared" ref="D85:BA85" si="81">IF(D$48="","",D40)</f>
        <v/>
      </c>
      <c r="E85" s="34" t="str">
        <f t="shared" si="81"/>
        <v/>
      </c>
      <c r="F85" s="34" t="str">
        <f t="shared" si="81"/>
        <v/>
      </c>
      <c r="G85" s="34" t="str">
        <f t="shared" si="81"/>
        <v/>
      </c>
      <c r="H85" s="34" t="str">
        <f t="shared" si="81"/>
        <v/>
      </c>
      <c r="I85" s="34" t="str">
        <f t="shared" si="81"/>
        <v/>
      </c>
      <c r="J85" s="34" t="str">
        <f t="shared" si="81"/>
        <v/>
      </c>
      <c r="K85" s="34" t="str">
        <f t="shared" si="81"/>
        <v/>
      </c>
      <c r="L85" s="34" t="str">
        <f t="shared" si="81"/>
        <v/>
      </c>
      <c r="M85" s="34" t="str">
        <f t="shared" si="81"/>
        <v/>
      </c>
      <c r="N85" s="34" t="str">
        <f t="shared" si="81"/>
        <v/>
      </c>
      <c r="O85" s="34" t="str">
        <f t="shared" si="81"/>
        <v/>
      </c>
      <c r="P85" s="34" t="str">
        <f t="shared" si="81"/>
        <v/>
      </c>
      <c r="Q85" s="34" t="str">
        <f t="shared" si="81"/>
        <v/>
      </c>
      <c r="R85" s="34" t="str">
        <f t="shared" si="81"/>
        <v/>
      </c>
      <c r="S85" s="34" t="str">
        <f t="shared" si="81"/>
        <v/>
      </c>
      <c r="T85" s="34" t="str">
        <f t="shared" si="81"/>
        <v/>
      </c>
      <c r="U85" s="34" t="str">
        <f t="shared" si="81"/>
        <v/>
      </c>
      <c r="V85" s="34" t="str">
        <f t="shared" si="81"/>
        <v/>
      </c>
      <c r="W85" s="34" t="str">
        <f t="shared" si="81"/>
        <v/>
      </c>
      <c r="X85" s="34" t="str">
        <f t="shared" si="81"/>
        <v/>
      </c>
      <c r="Y85" s="34" t="str">
        <f t="shared" si="81"/>
        <v/>
      </c>
      <c r="Z85" s="34" t="str">
        <f t="shared" si="81"/>
        <v/>
      </c>
      <c r="AA85" s="34" t="str">
        <f t="shared" si="81"/>
        <v/>
      </c>
      <c r="AB85" s="34" t="str">
        <f t="shared" si="81"/>
        <v/>
      </c>
      <c r="AC85" s="34" t="str">
        <f t="shared" si="81"/>
        <v/>
      </c>
      <c r="AD85" s="34" t="str">
        <f t="shared" si="81"/>
        <v/>
      </c>
      <c r="AE85" s="34" t="str">
        <f t="shared" si="81"/>
        <v/>
      </c>
      <c r="AF85" s="34" t="str">
        <f t="shared" si="81"/>
        <v/>
      </c>
      <c r="AG85" s="34" t="str">
        <f t="shared" si="81"/>
        <v/>
      </c>
      <c r="AH85" s="34" t="str">
        <f t="shared" si="81"/>
        <v/>
      </c>
      <c r="AI85" s="34" t="str">
        <f t="shared" si="81"/>
        <v/>
      </c>
      <c r="AJ85" s="34" t="str">
        <f t="shared" si="81"/>
        <v/>
      </c>
      <c r="AK85" s="34" t="str">
        <f t="shared" si="81"/>
        <v/>
      </c>
      <c r="AL85" s="34" t="str">
        <f t="shared" si="81"/>
        <v/>
      </c>
      <c r="AM85" s="34" t="str">
        <f t="shared" si="81"/>
        <v/>
      </c>
      <c r="AN85" s="34" t="str">
        <f t="shared" si="81"/>
        <v/>
      </c>
      <c r="AO85" s="34" t="str">
        <f t="shared" si="81"/>
        <v/>
      </c>
      <c r="AP85" s="34" t="str">
        <f t="shared" si="81"/>
        <v/>
      </c>
      <c r="AQ85" s="34" t="str">
        <f t="shared" si="81"/>
        <v/>
      </c>
      <c r="AR85" s="34" t="str">
        <f t="shared" si="81"/>
        <v/>
      </c>
      <c r="AS85" s="34" t="str">
        <f t="shared" si="81"/>
        <v/>
      </c>
      <c r="AT85" s="34" t="str">
        <f t="shared" si="81"/>
        <v/>
      </c>
      <c r="AU85" s="34" t="str">
        <f t="shared" si="81"/>
        <v/>
      </c>
      <c r="AV85" s="34" t="str">
        <f t="shared" si="81"/>
        <v/>
      </c>
      <c r="AW85" s="34" t="str">
        <f t="shared" si="81"/>
        <v/>
      </c>
      <c r="AX85" s="34" t="str">
        <f t="shared" si="81"/>
        <v/>
      </c>
      <c r="AY85" s="34" t="str">
        <f t="shared" si="81"/>
        <v/>
      </c>
      <c r="AZ85" s="34" t="str">
        <f t="shared" si="81"/>
        <v/>
      </c>
      <c r="BA85" s="34" t="str">
        <f t="shared" si="81"/>
        <v/>
      </c>
      <c r="BB85" s="32">
        <f t="shared" si="43"/>
        <v>0</v>
      </c>
      <c r="BC85" s="32">
        <f t="shared" si="44"/>
        <v>0</v>
      </c>
      <c r="BD85" s="32">
        <f t="shared" si="45"/>
        <v>0</v>
      </c>
      <c r="BE85" s="204">
        <f t="shared" si="46"/>
        <v>0</v>
      </c>
      <c r="BF85" s="35">
        <f t="shared" si="47"/>
        <v>0</v>
      </c>
      <c r="BG85" s="201" t="str">
        <f t="shared" si="48"/>
        <v/>
      </c>
      <c r="BI85" s="32"/>
      <c r="BJ85" s="32"/>
      <c r="BK85" s="32"/>
      <c r="BL85" s="32"/>
      <c r="BM85" s="32"/>
      <c r="BN85" s="32"/>
      <c r="BO85" s="32"/>
      <c r="BP85" s="32"/>
      <c r="BQ85" s="32"/>
      <c r="BR85" s="32"/>
      <c r="BS85" s="32"/>
      <c r="BT85" s="32"/>
      <c r="BU85" s="32"/>
      <c r="BV85" s="32"/>
      <c r="BW85" s="32"/>
      <c r="BX85" s="32"/>
      <c r="BY85" s="32"/>
      <c r="BZ85" s="32"/>
      <c r="CD85" s="4"/>
      <c r="CE85" s="122"/>
      <c r="CF85" s="122"/>
      <c r="CG85" s="122"/>
      <c r="CH85" s="122"/>
      <c r="CI85" s="122"/>
      <c r="CJ85" s="122"/>
      <c r="CK85" s="122"/>
      <c r="CL85" s="122"/>
      <c r="CM85" s="122"/>
      <c r="CN85" s="122"/>
      <c r="CO85" s="122"/>
      <c r="CP85" s="122"/>
      <c r="CQ85" s="122"/>
      <c r="CR85" s="122"/>
      <c r="CS85" s="122"/>
      <c r="CT85" s="122"/>
      <c r="CU85" s="122"/>
      <c r="CV85" s="122"/>
      <c r="CW85" s="122"/>
      <c r="CX85" s="122"/>
      <c r="CY85" s="122"/>
      <c r="CZ85" s="122"/>
    </row>
    <row r="86" spans="1:104" hidden="1">
      <c r="A86" s="198"/>
      <c r="B86" s="199"/>
      <c r="C86" s="199"/>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F86" s="200"/>
      <c r="BG86" s="202">
        <f>COUNTIF(BG51:BG85,"OUI")</f>
        <v>0</v>
      </c>
      <c r="BI86" s="32"/>
      <c r="BJ86" s="32"/>
      <c r="BK86" s="32"/>
      <c r="BL86" s="32"/>
      <c r="BM86" s="32"/>
      <c r="BN86" s="32"/>
      <c r="BO86" s="32"/>
      <c r="BP86" s="32"/>
      <c r="BQ86" s="32"/>
      <c r="BR86" s="32"/>
      <c r="BS86" s="32"/>
      <c r="BT86" s="32"/>
      <c r="BU86" s="32"/>
      <c r="BV86" s="32"/>
      <c r="BW86" s="32"/>
      <c r="BX86" s="32"/>
      <c r="BY86" s="32"/>
      <c r="BZ86" s="32"/>
      <c r="CD86" s="4"/>
      <c r="CE86" s="122"/>
      <c r="CF86" s="122"/>
      <c r="CG86" s="122"/>
      <c r="CH86" s="122"/>
      <c r="CI86" s="122"/>
      <c r="CJ86" s="122"/>
      <c r="CK86" s="122"/>
      <c r="CL86" s="122"/>
      <c r="CM86" s="122"/>
      <c r="CN86" s="122"/>
      <c r="CO86" s="122"/>
      <c r="CP86" s="122"/>
      <c r="CQ86" s="122"/>
      <c r="CR86" s="122"/>
      <c r="CS86" s="122"/>
      <c r="CT86" s="122"/>
      <c r="CU86" s="122"/>
      <c r="CV86" s="122"/>
      <c r="CW86" s="122"/>
      <c r="CX86" s="122"/>
      <c r="CY86" s="122"/>
      <c r="CZ86" s="122"/>
    </row>
    <row r="87" spans="1:104">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5"/>
      <c r="CE87" s="122"/>
      <c r="CF87" s="122"/>
      <c r="CG87" s="122"/>
      <c r="CH87" s="122"/>
      <c r="CI87" s="122"/>
      <c r="CJ87" s="122"/>
      <c r="CK87" s="122"/>
      <c r="CL87" s="122"/>
      <c r="CM87" s="122"/>
      <c r="CN87" s="122"/>
      <c r="CO87" s="122"/>
      <c r="CP87" s="122"/>
      <c r="CQ87" s="122"/>
      <c r="CR87" s="122"/>
      <c r="CS87" s="122"/>
      <c r="CT87" s="122"/>
      <c r="CU87" s="122"/>
      <c r="CV87" s="122"/>
      <c r="CW87" s="122"/>
      <c r="CX87" s="122"/>
      <c r="CY87" s="122"/>
      <c r="CZ87" s="122"/>
    </row>
  </sheetData>
  <mergeCells count="110">
    <mergeCell ref="A1:AQ1"/>
    <mergeCell ref="BB1:BE1"/>
    <mergeCell ref="BB2:BD3"/>
    <mergeCell ref="BE2:BE3"/>
    <mergeCell ref="BB4:BB5"/>
    <mergeCell ref="BC4:BC5"/>
    <mergeCell ref="BD4:BD5"/>
    <mergeCell ref="BE4:BE5"/>
    <mergeCell ref="B5:C5"/>
    <mergeCell ref="AH2:AP2"/>
    <mergeCell ref="AH3:AP3"/>
    <mergeCell ref="AQ2:BA3"/>
    <mergeCell ref="AQ4:BA4"/>
    <mergeCell ref="AB4:AP4"/>
    <mergeCell ref="N4:U4"/>
    <mergeCell ref="AD2:AG2"/>
    <mergeCell ref="AD3:AG3"/>
    <mergeCell ref="BG47:BK47"/>
    <mergeCell ref="BF46:BJ46"/>
    <mergeCell ref="AQ44:BA44"/>
    <mergeCell ref="N45:U45"/>
    <mergeCell ref="V45:AA45"/>
    <mergeCell ref="AB45:AP45"/>
    <mergeCell ref="AQ45:BA45"/>
    <mergeCell ref="N44:U44"/>
    <mergeCell ref="V4:AA4"/>
    <mergeCell ref="BB44:BE44"/>
    <mergeCell ref="BB45:BE45"/>
    <mergeCell ref="B6:C6"/>
    <mergeCell ref="A2:C4"/>
    <mergeCell ref="D4:M4"/>
    <mergeCell ref="B10:C10"/>
    <mergeCell ref="B11:C11"/>
    <mergeCell ref="B12:C12"/>
    <mergeCell ref="B7:C7"/>
    <mergeCell ref="B8:C8"/>
    <mergeCell ref="B9:C9"/>
    <mergeCell ref="D2:J2"/>
    <mergeCell ref="D3:J3"/>
    <mergeCell ref="K2:AC2"/>
    <mergeCell ref="K3:AC3"/>
    <mergeCell ref="B19:C19"/>
    <mergeCell ref="B20:C20"/>
    <mergeCell ref="B21:C21"/>
    <mergeCell ref="B22:C22"/>
    <mergeCell ref="B23:C23"/>
    <mergeCell ref="B24:C24"/>
    <mergeCell ref="B13:C13"/>
    <mergeCell ref="B14:C14"/>
    <mergeCell ref="B15:C15"/>
    <mergeCell ref="B16:C16"/>
    <mergeCell ref="B17:C17"/>
    <mergeCell ref="B18:C18"/>
    <mergeCell ref="B85:C85"/>
    <mergeCell ref="B79:C79"/>
    <mergeCell ref="B80:C80"/>
    <mergeCell ref="B81:C81"/>
    <mergeCell ref="B82:C82"/>
    <mergeCell ref="B76:C76"/>
    <mergeCell ref="B77:C77"/>
    <mergeCell ref="B78:C78"/>
    <mergeCell ref="B83:C83"/>
    <mergeCell ref="B75:C75"/>
    <mergeCell ref="BC41:BD41"/>
    <mergeCell ref="BC42:BD42"/>
    <mergeCell ref="V44:AA44"/>
    <mergeCell ref="AB44:AP44"/>
    <mergeCell ref="B84:C84"/>
    <mergeCell ref="B68:C68"/>
    <mergeCell ref="B69:C69"/>
    <mergeCell ref="B70:C70"/>
    <mergeCell ref="B71:C71"/>
    <mergeCell ref="B64:C64"/>
    <mergeCell ref="B65:C65"/>
    <mergeCell ref="B66:C66"/>
    <mergeCell ref="B67:C67"/>
    <mergeCell ref="B56:C56"/>
    <mergeCell ref="B57:C57"/>
    <mergeCell ref="B58:C58"/>
    <mergeCell ref="B59:C59"/>
    <mergeCell ref="B60:C60"/>
    <mergeCell ref="B61:C61"/>
    <mergeCell ref="D45:M45"/>
    <mergeCell ref="B51:C51"/>
    <mergeCell ref="B52:C52"/>
    <mergeCell ref="B53:C53"/>
    <mergeCell ref="D44:M44"/>
    <mergeCell ref="B31:C31"/>
    <mergeCell ref="B32:C32"/>
    <mergeCell ref="B33:C33"/>
    <mergeCell ref="B34:C34"/>
    <mergeCell ref="B35:C35"/>
    <mergeCell ref="B36:C36"/>
    <mergeCell ref="B25:C25"/>
    <mergeCell ref="B74:C74"/>
    <mergeCell ref="B72:C72"/>
    <mergeCell ref="B73:C73"/>
    <mergeCell ref="B62:C62"/>
    <mergeCell ref="B63:C63"/>
    <mergeCell ref="B54:C54"/>
    <mergeCell ref="B55:C55"/>
    <mergeCell ref="B37:C37"/>
    <mergeCell ref="B38:C38"/>
    <mergeCell ref="B39:C39"/>
    <mergeCell ref="B40:C40"/>
    <mergeCell ref="B26:C26"/>
    <mergeCell ref="B27:C27"/>
    <mergeCell ref="B28:C28"/>
    <mergeCell ref="B29:C29"/>
    <mergeCell ref="B30:C30"/>
  </mergeCells>
  <phoneticPr fontId="3" type="noConversion"/>
  <conditionalFormatting sqref="D6:BA40">
    <cfRule type="cellIs" dxfId="50" priority="2" stopIfTrue="1" operator="equal">
      <formula>""</formula>
    </cfRule>
    <cfRule type="cellIs" dxfId="49" priority="3" stopIfTrue="1" operator="equal">
      <formula>1</formula>
    </cfRule>
    <cfRule type="cellIs" dxfId="48" priority="4" stopIfTrue="1" operator="equal">
      <formula>0</formula>
    </cfRule>
  </conditionalFormatting>
  <conditionalFormatting sqref="BE6:BE40">
    <cfRule type="cellIs" dxfId="47" priority="5" stopIfTrue="1" operator="equal">
      <formula>"Difficulté"</formula>
    </cfRule>
    <cfRule type="cellIs" dxfId="46" priority="6" stopIfTrue="1" operator="equal">
      <formula>"RAS"</formula>
    </cfRule>
    <cfRule type="cellIs" dxfId="45" priority="7" stopIfTrue="1" operator="equal">
      <formula>""</formula>
    </cfRule>
  </conditionalFormatting>
  <conditionalFormatting sqref="BD6:BD40">
    <cfRule type="cellIs" dxfId="44" priority="1" operator="lessThan">
      <formula>0.33</formula>
    </cfRule>
  </conditionalFormatting>
  <dataValidations count="1">
    <dataValidation type="list" operator="equal" allowBlank="1" showInputMessage="1" showErrorMessage="1" sqref="D6:BA40">
      <formula1>codes</formula1>
    </dataValidation>
  </dataValidations>
  <pageMargins left="0.39374999999999999" right="0.59027777777777779" top="0.39374999999999999" bottom="0.39374999999999999" header="0.51180555555555562" footer="0.51180555555555562"/>
  <pageSetup paperSize="9" firstPageNumber="0" orientation="landscape"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dimension ref="A1:M42"/>
  <sheetViews>
    <sheetView showGridLines="0" zoomScale="75" zoomScaleSheetLayoutView="100" workbookViewId="0">
      <selection activeCell="G36" sqref="G36"/>
    </sheetView>
  </sheetViews>
  <sheetFormatPr baseColWidth="10" defaultRowHeight="12.75"/>
  <cols>
    <col min="1" max="1" width="3" style="1" customWidth="1"/>
    <col min="2" max="2" width="17.85546875" style="1" customWidth="1"/>
    <col min="3" max="3" width="7" style="1" customWidth="1"/>
    <col min="4" max="9" width="8.28515625" style="1" customWidth="1"/>
    <col min="10" max="10" width="10.7109375" style="1" customWidth="1"/>
    <col min="11" max="11" width="1.28515625" style="1" hidden="1" customWidth="1"/>
    <col min="12" max="12" width="0.140625" style="1" hidden="1" customWidth="1"/>
    <col min="13" max="13" width="7.7109375" style="1" customWidth="1"/>
    <col min="14" max="16384" width="11.42578125" style="1"/>
  </cols>
  <sheetData>
    <row r="1" spans="1:13" ht="69.95" customHeight="1">
      <c r="A1" s="327" t="s">
        <v>293</v>
      </c>
      <c r="B1" s="327"/>
      <c r="C1" s="327"/>
      <c r="D1" s="327"/>
      <c r="E1" s="327"/>
      <c r="F1" s="327"/>
      <c r="G1" s="327"/>
      <c r="H1" s="327"/>
      <c r="I1" s="327"/>
      <c r="J1" s="327"/>
      <c r="K1" s="327"/>
      <c r="L1" s="327"/>
      <c r="M1" s="327"/>
    </row>
    <row r="2" spans="1:13" ht="25.5" customHeight="1">
      <c r="A2" s="344" t="s">
        <v>1</v>
      </c>
      <c r="B2" s="344"/>
      <c r="C2" s="345"/>
      <c r="D2" s="339">
        <f>'FRA-CM2'!K2</f>
        <v>0</v>
      </c>
      <c r="E2" s="340"/>
      <c r="F2" s="340"/>
      <c r="G2" s="340"/>
      <c r="H2" s="340"/>
      <c r="I2" s="341"/>
      <c r="J2" s="244">
        <v>2014</v>
      </c>
      <c r="K2" s="329"/>
      <c r="L2" s="330"/>
      <c r="M2" s="331"/>
    </row>
    <row r="3" spans="1:13" ht="25.5" customHeight="1">
      <c r="A3" s="342" t="s">
        <v>3</v>
      </c>
      <c r="B3" s="342"/>
      <c r="C3" s="343"/>
      <c r="D3" s="336">
        <f>'FRA-CM2'!K3</f>
        <v>0</v>
      </c>
      <c r="E3" s="337"/>
      <c r="F3" s="337"/>
      <c r="G3" s="337"/>
      <c r="H3" s="337"/>
      <c r="I3" s="338"/>
      <c r="J3" s="245" t="s">
        <v>4</v>
      </c>
      <c r="K3" s="332" t="str">
        <f>'FRA-CM2'!AH3</f>
        <v>CM2</v>
      </c>
      <c r="L3" s="333"/>
      <c r="M3" s="334"/>
    </row>
    <row r="4" spans="1:13" ht="25.5" customHeight="1">
      <c r="A4" s="348" t="s">
        <v>294</v>
      </c>
      <c r="B4" s="349"/>
      <c r="C4" s="349"/>
      <c r="D4" s="335" t="s">
        <v>37</v>
      </c>
      <c r="E4" s="335"/>
      <c r="F4" s="335"/>
      <c r="G4" s="335"/>
      <c r="H4" s="335"/>
      <c r="I4" s="335"/>
      <c r="J4" s="335"/>
      <c r="K4" s="335"/>
      <c r="L4" s="335"/>
      <c r="M4" s="335"/>
    </row>
    <row r="5" spans="1:13" ht="27.75" customHeight="1">
      <c r="A5" s="349"/>
      <c r="B5" s="349"/>
      <c r="C5" s="349"/>
      <c r="D5" s="350" t="s">
        <v>38</v>
      </c>
      <c r="E5" s="351"/>
      <c r="F5" s="352"/>
      <c r="G5" s="352"/>
      <c r="H5" s="353"/>
      <c r="I5" s="238"/>
      <c r="J5" s="355" t="s">
        <v>206</v>
      </c>
      <c r="K5" s="356"/>
      <c r="L5" s="356"/>
      <c r="M5" s="328" t="s">
        <v>261</v>
      </c>
    </row>
    <row r="6" spans="1:13" s="20" customFormat="1" ht="27" customHeight="1">
      <c r="A6" s="154" t="s">
        <v>10</v>
      </c>
      <c r="B6" s="354" t="s">
        <v>11</v>
      </c>
      <c r="C6" s="354"/>
      <c r="D6" s="100" t="s">
        <v>79</v>
      </c>
      <c r="E6" s="101" t="s">
        <v>5</v>
      </c>
      <c r="F6" s="103" t="s">
        <v>262</v>
      </c>
      <c r="G6" s="102" t="s">
        <v>263</v>
      </c>
      <c r="H6" s="242" t="s">
        <v>264</v>
      </c>
      <c r="I6" s="237" t="s">
        <v>260</v>
      </c>
      <c r="J6" s="357"/>
      <c r="K6" s="358"/>
      <c r="L6" s="358"/>
      <c r="M6" s="328"/>
    </row>
    <row r="7" spans="1:13" s="20" customFormat="1" ht="15.95" customHeight="1">
      <c r="A7" s="13">
        <v>1</v>
      </c>
      <c r="B7" s="347" t="str">
        <f>IF('FRA-CM2'!B6&lt;&gt;"",'FRA-CM2'!B6,"")</f>
        <v/>
      </c>
      <c r="C7" s="347"/>
      <c r="D7" s="236" t="str">
        <f>'FRA-CM2'!BH6</f>
        <v/>
      </c>
      <c r="E7" s="236" t="str">
        <f>'FRA-CM2'!BL6</f>
        <v/>
      </c>
      <c r="F7" s="236" t="str">
        <f>'FRA-CM2'!BP6</f>
        <v/>
      </c>
      <c r="G7" s="236" t="str">
        <f>'FRA-CM2'!BT6</f>
        <v/>
      </c>
      <c r="H7" s="241" t="str">
        <f>'FRA-CM2'!BX6</f>
        <v/>
      </c>
      <c r="I7" s="240" t="str">
        <f>'FRA-CM2'!CA6</f>
        <v/>
      </c>
      <c r="J7" s="359" t="str">
        <f>'FRA-CM2'!BG51</f>
        <v/>
      </c>
      <c r="K7" s="343"/>
      <c r="L7" s="343"/>
      <c r="M7" s="243" t="str">
        <f>IF(I7&lt;33%,"PPRE","")</f>
        <v/>
      </c>
    </row>
    <row r="8" spans="1:13" s="20" customFormat="1" ht="15.95" customHeight="1">
      <c r="A8" s="13">
        <v>2</v>
      </c>
      <c r="B8" s="347" t="str">
        <f>IF('FRA-CM2'!B7&lt;&gt;"",'FRA-CM2'!B7,"")</f>
        <v/>
      </c>
      <c r="C8" s="347"/>
      <c r="D8" s="236" t="str">
        <f>'FRA-CM2'!BH7</f>
        <v/>
      </c>
      <c r="E8" s="236" t="str">
        <f>'FRA-CM2'!BL7</f>
        <v/>
      </c>
      <c r="F8" s="236" t="str">
        <f>'FRA-CM2'!BP7</f>
        <v/>
      </c>
      <c r="G8" s="236" t="str">
        <f>'FRA-CM2'!BT7</f>
        <v/>
      </c>
      <c r="H8" s="241" t="str">
        <f>'FRA-CM2'!BX7</f>
        <v/>
      </c>
      <c r="I8" s="240" t="str">
        <f>'FRA-CM2'!CA7</f>
        <v/>
      </c>
      <c r="J8" s="359" t="str">
        <f>'FRA-CM2'!BG52</f>
        <v/>
      </c>
      <c r="K8" s="343"/>
      <c r="L8" s="343"/>
      <c r="M8" s="243" t="str">
        <f t="shared" ref="M8:M41" si="0">IF(I8&lt;33%,"PPRE","")</f>
        <v/>
      </c>
    </row>
    <row r="9" spans="1:13" s="20" customFormat="1" ht="15.95" customHeight="1">
      <c r="A9" s="13">
        <v>3</v>
      </c>
      <c r="B9" s="347" t="str">
        <f>IF('FRA-CM2'!B8&lt;&gt;"",'FRA-CM2'!B8,"")</f>
        <v/>
      </c>
      <c r="C9" s="347"/>
      <c r="D9" s="236" t="str">
        <f>'FRA-CM2'!BH8</f>
        <v/>
      </c>
      <c r="E9" s="236" t="str">
        <f>'FRA-CM2'!BL8</f>
        <v/>
      </c>
      <c r="F9" s="236" t="str">
        <f>'FRA-CM2'!BP8</f>
        <v/>
      </c>
      <c r="G9" s="236" t="str">
        <f>'FRA-CM2'!BT8</f>
        <v/>
      </c>
      <c r="H9" s="241" t="str">
        <f>'FRA-CM2'!BX8</f>
        <v/>
      </c>
      <c r="I9" s="240" t="str">
        <f>'FRA-CM2'!CA8</f>
        <v/>
      </c>
      <c r="J9" s="359" t="str">
        <f>'FRA-CM2'!BG53</f>
        <v/>
      </c>
      <c r="K9" s="343"/>
      <c r="L9" s="343"/>
      <c r="M9" s="243" t="str">
        <f t="shared" si="0"/>
        <v/>
      </c>
    </row>
    <row r="10" spans="1:13" s="20" customFormat="1" ht="15.95" customHeight="1">
      <c r="A10" s="13">
        <v>4</v>
      </c>
      <c r="B10" s="347" t="str">
        <f>IF('FRA-CM2'!B9&lt;&gt;"",'FRA-CM2'!B9,"")</f>
        <v/>
      </c>
      <c r="C10" s="347"/>
      <c r="D10" s="236" t="str">
        <f>'FRA-CM2'!BH9</f>
        <v/>
      </c>
      <c r="E10" s="236" t="str">
        <f>'FRA-CM2'!BL9</f>
        <v/>
      </c>
      <c r="F10" s="236" t="str">
        <f>'FRA-CM2'!BP9</f>
        <v/>
      </c>
      <c r="G10" s="236" t="str">
        <f>'FRA-CM2'!BT9</f>
        <v/>
      </c>
      <c r="H10" s="241" t="str">
        <f>'FRA-CM2'!BX9</f>
        <v/>
      </c>
      <c r="I10" s="240" t="str">
        <f>'FRA-CM2'!CA9</f>
        <v/>
      </c>
      <c r="J10" s="359" t="str">
        <f>'FRA-CM2'!BG54</f>
        <v/>
      </c>
      <c r="K10" s="343"/>
      <c r="L10" s="343"/>
      <c r="M10" s="243" t="str">
        <f t="shared" si="0"/>
        <v/>
      </c>
    </row>
    <row r="11" spans="1:13" s="20" customFormat="1" ht="15.95" customHeight="1">
      <c r="A11" s="13">
        <v>5</v>
      </c>
      <c r="B11" s="347" t="str">
        <f>IF('FRA-CM2'!B10&lt;&gt;"",'FRA-CM2'!B10,"")</f>
        <v/>
      </c>
      <c r="C11" s="347"/>
      <c r="D11" s="236" t="str">
        <f>'FRA-CM2'!BH10</f>
        <v/>
      </c>
      <c r="E11" s="236" t="str">
        <f>'FRA-CM2'!BL10</f>
        <v/>
      </c>
      <c r="F11" s="236" t="str">
        <f>'FRA-CM2'!BP10</f>
        <v/>
      </c>
      <c r="G11" s="236" t="str">
        <f>'FRA-CM2'!BT10</f>
        <v/>
      </c>
      <c r="H11" s="241" t="str">
        <f>'FRA-CM2'!BX10</f>
        <v/>
      </c>
      <c r="I11" s="240" t="str">
        <f>'FRA-CM2'!CA10</f>
        <v/>
      </c>
      <c r="J11" s="359" t="str">
        <f>'FRA-CM2'!BG55</f>
        <v/>
      </c>
      <c r="K11" s="343"/>
      <c r="L11" s="343"/>
      <c r="M11" s="243" t="str">
        <f t="shared" si="0"/>
        <v/>
      </c>
    </row>
    <row r="12" spans="1:13" s="20" customFormat="1" ht="15.95" customHeight="1">
      <c r="A12" s="13">
        <v>6</v>
      </c>
      <c r="B12" s="347" t="str">
        <f>IF('FRA-CM2'!B11&lt;&gt;"",'FRA-CM2'!B11,"")</f>
        <v/>
      </c>
      <c r="C12" s="347"/>
      <c r="D12" s="236" t="str">
        <f>'FRA-CM2'!BH11</f>
        <v/>
      </c>
      <c r="E12" s="236" t="str">
        <f>'FRA-CM2'!BL11</f>
        <v/>
      </c>
      <c r="F12" s="236" t="str">
        <f>'FRA-CM2'!BP11</f>
        <v/>
      </c>
      <c r="G12" s="236" t="str">
        <f>'FRA-CM2'!BT11</f>
        <v/>
      </c>
      <c r="H12" s="241" t="str">
        <f>'FRA-CM2'!BX11</f>
        <v/>
      </c>
      <c r="I12" s="240" t="str">
        <f>'FRA-CM2'!CA11</f>
        <v/>
      </c>
      <c r="J12" s="359" t="str">
        <f>'FRA-CM2'!BG56</f>
        <v/>
      </c>
      <c r="K12" s="343"/>
      <c r="L12" s="343"/>
      <c r="M12" s="243" t="str">
        <f t="shared" si="0"/>
        <v/>
      </c>
    </row>
    <row r="13" spans="1:13" s="20" customFormat="1" ht="15.95" customHeight="1">
      <c r="A13" s="13">
        <v>7</v>
      </c>
      <c r="B13" s="347" t="str">
        <f>IF('FRA-CM2'!B12&lt;&gt;"",'FRA-CM2'!B12,"")</f>
        <v/>
      </c>
      <c r="C13" s="347"/>
      <c r="D13" s="236" t="str">
        <f>'FRA-CM2'!BH12</f>
        <v/>
      </c>
      <c r="E13" s="236" t="str">
        <f>'FRA-CM2'!BL12</f>
        <v/>
      </c>
      <c r="F13" s="236" t="str">
        <f>'FRA-CM2'!BP12</f>
        <v/>
      </c>
      <c r="G13" s="236" t="str">
        <f>'FRA-CM2'!BT12</f>
        <v/>
      </c>
      <c r="H13" s="241" t="str">
        <f>'FRA-CM2'!BX12</f>
        <v/>
      </c>
      <c r="I13" s="240" t="str">
        <f>'FRA-CM2'!CA12</f>
        <v/>
      </c>
      <c r="J13" s="359" t="str">
        <f>'FRA-CM2'!BG57</f>
        <v/>
      </c>
      <c r="K13" s="343"/>
      <c r="L13" s="343"/>
      <c r="M13" s="243" t="str">
        <f t="shared" si="0"/>
        <v/>
      </c>
    </row>
    <row r="14" spans="1:13" s="20" customFormat="1" ht="15.95" customHeight="1">
      <c r="A14" s="13">
        <v>8</v>
      </c>
      <c r="B14" s="347" t="str">
        <f>IF('FRA-CM2'!B13&lt;&gt;"",'FRA-CM2'!B13,"")</f>
        <v/>
      </c>
      <c r="C14" s="347"/>
      <c r="D14" s="236" t="str">
        <f>'FRA-CM2'!BH13</f>
        <v/>
      </c>
      <c r="E14" s="236" t="str">
        <f>'FRA-CM2'!BL13</f>
        <v/>
      </c>
      <c r="F14" s="236" t="str">
        <f>'FRA-CM2'!BP13</f>
        <v/>
      </c>
      <c r="G14" s="236" t="str">
        <f>'FRA-CM2'!BT13</f>
        <v/>
      </c>
      <c r="H14" s="241" t="str">
        <f>'FRA-CM2'!BX13</f>
        <v/>
      </c>
      <c r="I14" s="240" t="str">
        <f>'FRA-CM2'!CA13</f>
        <v/>
      </c>
      <c r="J14" s="359" t="str">
        <f>'FRA-CM2'!BG58</f>
        <v/>
      </c>
      <c r="K14" s="343"/>
      <c r="L14" s="343"/>
      <c r="M14" s="243" t="str">
        <f t="shared" si="0"/>
        <v/>
      </c>
    </row>
    <row r="15" spans="1:13" s="20" customFormat="1" ht="15.95" customHeight="1">
      <c r="A15" s="13">
        <v>9</v>
      </c>
      <c r="B15" s="347" t="str">
        <f>IF('FRA-CM2'!B14&lt;&gt;"",'FRA-CM2'!B14,"")</f>
        <v/>
      </c>
      <c r="C15" s="347"/>
      <c r="D15" s="236" t="str">
        <f>'FRA-CM2'!BH14</f>
        <v/>
      </c>
      <c r="E15" s="236" t="str">
        <f>'FRA-CM2'!BL14</f>
        <v/>
      </c>
      <c r="F15" s="236" t="str">
        <f>'FRA-CM2'!BP14</f>
        <v/>
      </c>
      <c r="G15" s="236" t="str">
        <f>'FRA-CM2'!BT14</f>
        <v/>
      </c>
      <c r="H15" s="241" t="str">
        <f>'FRA-CM2'!BX14</f>
        <v/>
      </c>
      <c r="I15" s="240" t="str">
        <f>'FRA-CM2'!CA14</f>
        <v/>
      </c>
      <c r="J15" s="359" t="str">
        <f>'FRA-CM2'!BG59</f>
        <v/>
      </c>
      <c r="K15" s="343"/>
      <c r="L15" s="343"/>
      <c r="M15" s="243" t="str">
        <f t="shared" si="0"/>
        <v/>
      </c>
    </row>
    <row r="16" spans="1:13" s="20" customFormat="1" ht="15.95" customHeight="1">
      <c r="A16" s="13">
        <v>10</v>
      </c>
      <c r="B16" s="347" t="str">
        <f>IF('FRA-CM2'!B15&lt;&gt;"",'FRA-CM2'!B15,"")</f>
        <v/>
      </c>
      <c r="C16" s="347"/>
      <c r="D16" s="236" t="str">
        <f>'FRA-CM2'!BH15</f>
        <v/>
      </c>
      <c r="E16" s="236" t="str">
        <f>'FRA-CM2'!BL15</f>
        <v/>
      </c>
      <c r="F16" s="236" t="str">
        <f>'FRA-CM2'!BP15</f>
        <v/>
      </c>
      <c r="G16" s="236" t="str">
        <f>'FRA-CM2'!BT15</f>
        <v/>
      </c>
      <c r="H16" s="241" t="str">
        <f>'FRA-CM2'!BX15</f>
        <v/>
      </c>
      <c r="I16" s="240" t="str">
        <f>'FRA-CM2'!CA15</f>
        <v/>
      </c>
      <c r="J16" s="359" t="str">
        <f>'FRA-CM2'!BG60</f>
        <v/>
      </c>
      <c r="K16" s="343"/>
      <c r="L16" s="343"/>
      <c r="M16" s="243" t="str">
        <f t="shared" si="0"/>
        <v/>
      </c>
    </row>
    <row r="17" spans="1:13" s="20" customFormat="1" ht="15.95" customHeight="1">
      <c r="A17" s="13">
        <v>11</v>
      </c>
      <c r="B17" s="347" t="str">
        <f>IF('FRA-CM2'!B16&lt;&gt;"",'FRA-CM2'!B16,"")</f>
        <v/>
      </c>
      <c r="C17" s="347"/>
      <c r="D17" s="236" t="str">
        <f>'FRA-CM2'!BH16</f>
        <v/>
      </c>
      <c r="E17" s="236" t="str">
        <f>'FRA-CM2'!BL16</f>
        <v/>
      </c>
      <c r="F17" s="236" t="str">
        <f>'FRA-CM2'!BP16</f>
        <v/>
      </c>
      <c r="G17" s="236" t="str">
        <f>'FRA-CM2'!BT16</f>
        <v/>
      </c>
      <c r="H17" s="241" t="str">
        <f>'FRA-CM2'!BX16</f>
        <v/>
      </c>
      <c r="I17" s="240" t="str">
        <f>'FRA-CM2'!CA16</f>
        <v/>
      </c>
      <c r="J17" s="359" t="str">
        <f>'FRA-CM2'!BG61</f>
        <v/>
      </c>
      <c r="K17" s="343"/>
      <c r="L17" s="343"/>
      <c r="M17" s="243" t="str">
        <f t="shared" si="0"/>
        <v/>
      </c>
    </row>
    <row r="18" spans="1:13" s="20" customFormat="1" ht="15.95" customHeight="1">
      <c r="A18" s="13">
        <v>12</v>
      </c>
      <c r="B18" s="347" t="str">
        <f>IF('FRA-CM2'!B17&lt;&gt;"",'FRA-CM2'!B17,"")</f>
        <v/>
      </c>
      <c r="C18" s="347"/>
      <c r="D18" s="236" t="str">
        <f>'FRA-CM2'!BH17</f>
        <v/>
      </c>
      <c r="E18" s="236" t="str">
        <f>'FRA-CM2'!BL17</f>
        <v/>
      </c>
      <c r="F18" s="236" t="str">
        <f>'FRA-CM2'!BP17</f>
        <v/>
      </c>
      <c r="G18" s="236" t="str">
        <f>'FRA-CM2'!BT17</f>
        <v/>
      </c>
      <c r="H18" s="241" t="str">
        <f>'FRA-CM2'!BX17</f>
        <v/>
      </c>
      <c r="I18" s="240" t="str">
        <f>'FRA-CM2'!CA17</f>
        <v/>
      </c>
      <c r="J18" s="359" t="str">
        <f>'FRA-CM2'!BG62</f>
        <v/>
      </c>
      <c r="K18" s="343"/>
      <c r="L18" s="343"/>
      <c r="M18" s="243" t="str">
        <f t="shared" si="0"/>
        <v/>
      </c>
    </row>
    <row r="19" spans="1:13" s="20" customFormat="1" ht="15.95" customHeight="1">
      <c r="A19" s="13">
        <v>13</v>
      </c>
      <c r="B19" s="347" t="str">
        <f>IF('FRA-CM2'!B18&lt;&gt;"",'FRA-CM2'!B18,"")</f>
        <v/>
      </c>
      <c r="C19" s="347"/>
      <c r="D19" s="236" t="str">
        <f>'FRA-CM2'!BH18</f>
        <v/>
      </c>
      <c r="E19" s="236" t="str">
        <f>'FRA-CM2'!BL18</f>
        <v/>
      </c>
      <c r="F19" s="236" t="str">
        <f>'FRA-CM2'!BP18</f>
        <v/>
      </c>
      <c r="G19" s="236" t="str">
        <f>'FRA-CM2'!BT18</f>
        <v/>
      </c>
      <c r="H19" s="241" t="str">
        <f>'FRA-CM2'!BX18</f>
        <v/>
      </c>
      <c r="I19" s="240" t="str">
        <f>'FRA-CM2'!CA18</f>
        <v/>
      </c>
      <c r="J19" s="359" t="str">
        <f>'FRA-CM2'!BG63</f>
        <v/>
      </c>
      <c r="K19" s="343"/>
      <c r="L19" s="343"/>
      <c r="M19" s="243" t="str">
        <f t="shared" si="0"/>
        <v/>
      </c>
    </row>
    <row r="20" spans="1:13" s="20" customFormat="1" ht="15.95" customHeight="1">
      <c r="A20" s="13">
        <v>14</v>
      </c>
      <c r="B20" s="347" t="str">
        <f>IF('FRA-CM2'!B19&lt;&gt;"",'FRA-CM2'!B19,"")</f>
        <v/>
      </c>
      <c r="C20" s="347"/>
      <c r="D20" s="236" t="str">
        <f>'FRA-CM2'!BH19</f>
        <v/>
      </c>
      <c r="E20" s="236" t="str">
        <f>'FRA-CM2'!BL19</f>
        <v/>
      </c>
      <c r="F20" s="236" t="str">
        <f>'FRA-CM2'!BP19</f>
        <v/>
      </c>
      <c r="G20" s="236" t="str">
        <f>'FRA-CM2'!BT19</f>
        <v/>
      </c>
      <c r="H20" s="241" t="str">
        <f>'FRA-CM2'!BX19</f>
        <v/>
      </c>
      <c r="I20" s="240" t="str">
        <f>'FRA-CM2'!CA19</f>
        <v/>
      </c>
      <c r="J20" s="359" t="str">
        <f>'FRA-CM2'!BG64</f>
        <v/>
      </c>
      <c r="K20" s="343"/>
      <c r="L20" s="343"/>
      <c r="M20" s="243" t="str">
        <f t="shared" si="0"/>
        <v/>
      </c>
    </row>
    <row r="21" spans="1:13" s="20" customFormat="1" ht="15.95" customHeight="1">
      <c r="A21" s="13">
        <v>15</v>
      </c>
      <c r="B21" s="347" t="str">
        <f>IF('FRA-CM2'!B20&lt;&gt;"",'FRA-CM2'!B20,"")</f>
        <v/>
      </c>
      <c r="C21" s="347"/>
      <c r="D21" s="236" t="str">
        <f>'FRA-CM2'!BH20</f>
        <v/>
      </c>
      <c r="E21" s="236" t="str">
        <f>'FRA-CM2'!BL20</f>
        <v/>
      </c>
      <c r="F21" s="236" t="str">
        <f>'FRA-CM2'!BP20</f>
        <v/>
      </c>
      <c r="G21" s="236" t="str">
        <f>'FRA-CM2'!BT20</f>
        <v/>
      </c>
      <c r="H21" s="241" t="str">
        <f>'FRA-CM2'!BX20</f>
        <v/>
      </c>
      <c r="I21" s="240" t="str">
        <f>'FRA-CM2'!CA20</f>
        <v/>
      </c>
      <c r="J21" s="359" t="str">
        <f>'FRA-CM2'!BG65</f>
        <v/>
      </c>
      <c r="K21" s="343"/>
      <c r="L21" s="343"/>
      <c r="M21" s="243" t="str">
        <f t="shared" si="0"/>
        <v/>
      </c>
    </row>
    <row r="22" spans="1:13" s="20" customFormat="1" ht="15.95" customHeight="1">
      <c r="A22" s="13">
        <v>16</v>
      </c>
      <c r="B22" s="347" t="str">
        <f>IF('FRA-CM2'!B21&lt;&gt;"",'FRA-CM2'!B21,"")</f>
        <v/>
      </c>
      <c r="C22" s="347"/>
      <c r="D22" s="236" t="str">
        <f>'FRA-CM2'!BH21</f>
        <v/>
      </c>
      <c r="E22" s="236" t="str">
        <f>'FRA-CM2'!BL21</f>
        <v/>
      </c>
      <c r="F22" s="236" t="str">
        <f>'FRA-CM2'!BP21</f>
        <v/>
      </c>
      <c r="G22" s="236" t="str">
        <f>'FRA-CM2'!BT21</f>
        <v/>
      </c>
      <c r="H22" s="241" t="str">
        <f>'FRA-CM2'!BX21</f>
        <v/>
      </c>
      <c r="I22" s="240" t="str">
        <f>'FRA-CM2'!CA21</f>
        <v/>
      </c>
      <c r="J22" s="359" t="str">
        <f>'FRA-CM2'!BG66</f>
        <v/>
      </c>
      <c r="K22" s="343"/>
      <c r="L22" s="343"/>
      <c r="M22" s="243" t="str">
        <f t="shared" si="0"/>
        <v/>
      </c>
    </row>
    <row r="23" spans="1:13" s="20" customFormat="1" ht="15.95" customHeight="1">
      <c r="A23" s="13">
        <v>17</v>
      </c>
      <c r="B23" s="347" t="str">
        <f>IF('FRA-CM2'!B22&lt;&gt;"",'FRA-CM2'!B22,"")</f>
        <v/>
      </c>
      <c r="C23" s="347"/>
      <c r="D23" s="236" t="str">
        <f>'FRA-CM2'!BH22</f>
        <v/>
      </c>
      <c r="E23" s="236" t="str">
        <f>'FRA-CM2'!BL22</f>
        <v/>
      </c>
      <c r="F23" s="236" t="str">
        <f>'FRA-CM2'!BP22</f>
        <v/>
      </c>
      <c r="G23" s="236" t="str">
        <f>'FRA-CM2'!BT22</f>
        <v/>
      </c>
      <c r="H23" s="241" t="str">
        <f>'FRA-CM2'!BX22</f>
        <v/>
      </c>
      <c r="I23" s="240" t="str">
        <f>'FRA-CM2'!CA22</f>
        <v/>
      </c>
      <c r="J23" s="359" t="str">
        <f>'FRA-CM2'!BG67</f>
        <v/>
      </c>
      <c r="K23" s="343"/>
      <c r="L23" s="343"/>
      <c r="M23" s="243" t="str">
        <f t="shared" si="0"/>
        <v/>
      </c>
    </row>
    <row r="24" spans="1:13" s="20" customFormat="1" ht="15.95" customHeight="1">
      <c r="A24" s="13">
        <v>18</v>
      </c>
      <c r="B24" s="347" t="str">
        <f>IF('FRA-CM2'!B23&lt;&gt;"",'FRA-CM2'!B23,"")</f>
        <v/>
      </c>
      <c r="C24" s="347"/>
      <c r="D24" s="236" t="str">
        <f>'FRA-CM2'!BH23</f>
        <v/>
      </c>
      <c r="E24" s="236" t="str">
        <f>'FRA-CM2'!BL23</f>
        <v/>
      </c>
      <c r="F24" s="236" t="str">
        <f>'FRA-CM2'!BP23</f>
        <v/>
      </c>
      <c r="G24" s="236" t="str">
        <f>'FRA-CM2'!BT23</f>
        <v/>
      </c>
      <c r="H24" s="241" t="str">
        <f>'FRA-CM2'!BX23</f>
        <v/>
      </c>
      <c r="I24" s="240" t="str">
        <f>'FRA-CM2'!CA23</f>
        <v/>
      </c>
      <c r="J24" s="359" t="str">
        <f>'FRA-CM2'!BG68</f>
        <v/>
      </c>
      <c r="K24" s="343"/>
      <c r="L24" s="343"/>
      <c r="M24" s="243" t="str">
        <f t="shared" si="0"/>
        <v/>
      </c>
    </row>
    <row r="25" spans="1:13" s="20" customFormat="1" ht="15.95" customHeight="1">
      <c r="A25" s="13">
        <v>19</v>
      </c>
      <c r="B25" s="347" t="str">
        <f>IF('FRA-CM2'!B24&lt;&gt;"",'FRA-CM2'!B24,"")</f>
        <v/>
      </c>
      <c r="C25" s="347"/>
      <c r="D25" s="236" t="str">
        <f>'FRA-CM2'!BH24</f>
        <v/>
      </c>
      <c r="E25" s="236" t="str">
        <f>'FRA-CM2'!BL24</f>
        <v/>
      </c>
      <c r="F25" s="236" t="str">
        <f>'FRA-CM2'!BP24</f>
        <v/>
      </c>
      <c r="G25" s="236" t="str">
        <f>'FRA-CM2'!BT24</f>
        <v/>
      </c>
      <c r="H25" s="241" t="str">
        <f>'FRA-CM2'!BX24</f>
        <v/>
      </c>
      <c r="I25" s="240" t="str">
        <f>'FRA-CM2'!CA24</f>
        <v/>
      </c>
      <c r="J25" s="359" t="str">
        <f>'FRA-CM2'!BG69</f>
        <v/>
      </c>
      <c r="K25" s="343"/>
      <c r="L25" s="343"/>
      <c r="M25" s="243" t="str">
        <f t="shared" si="0"/>
        <v/>
      </c>
    </row>
    <row r="26" spans="1:13" s="20" customFormat="1" ht="15.95" customHeight="1">
      <c r="A26" s="13">
        <v>20</v>
      </c>
      <c r="B26" s="347" t="str">
        <f>IF('FRA-CM2'!B25&lt;&gt;"",'FRA-CM2'!B25,"")</f>
        <v/>
      </c>
      <c r="C26" s="347"/>
      <c r="D26" s="236" t="str">
        <f>'FRA-CM2'!BH25</f>
        <v/>
      </c>
      <c r="E26" s="236" t="str">
        <f>'FRA-CM2'!BL25</f>
        <v/>
      </c>
      <c r="F26" s="236" t="str">
        <f>'FRA-CM2'!BP25</f>
        <v/>
      </c>
      <c r="G26" s="236" t="str">
        <f>'FRA-CM2'!BT25</f>
        <v/>
      </c>
      <c r="H26" s="241" t="str">
        <f>'FRA-CM2'!BX25</f>
        <v/>
      </c>
      <c r="I26" s="240" t="str">
        <f>'FRA-CM2'!CA25</f>
        <v/>
      </c>
      <c r="J26" s="359" t="str">
        <f>'FRA-CM2'!BG70</f>
        <v/>
      </c>
      <c r="K26" s="343"/>
      <c r="L26" s="343"/>
      <c r="M26" s="243" t="str">
        <f t="shared" si="0"/>
        <v/>
      </c>
    </row>
    <row r="27" spans="1:13" s="20" customFormat="1" ht="15.95" customHeight="1">
      <c r="A27" s="13">
        <v>21</v>
      </c>
      <c r="B27" s="347" t="str">
        <f>IF('FRA-CM2'!B26&lt;&gt;"",'FRA-CM2'!B26,"")</f>
        <v/>
      </c>
      <c r="C27" s="347"/>
      <c r="D27" s="236" t="str">
        <f>'FRA-CM2'!BH26</f>
        <v/>
      </c>
      <c r="E27" s="236" t="str">
        <f>'FRA-CM2'!BL26</f>
        <v/>
      </c>
      <c r="F27" s="236" t="str">
        <f>'FRA-CM2'!BP26</f>
        <v/>
      </c>
      <c r="G27" s="236" t="str">
        <f>'FRA-CM2'!BT26</f>
        <v/>
      </c>
      <c r="H27" s="241" t="str">
        <f>'FRA-CM2'!BX26</f>
        <v/>
      </c>
      <c r="I27" s="240" t="str">
        <f>'FRA-CM2'!CA26</f>
        <v/>
      </c>
      <c r="J27" s="359" t="str">
        <f>'FRA-CM2'!BG71</f>
        <v/>
      </c>
      <c r="K27" s="343"/>
      <c r="L27" s="343"/>
      <c r="M27" s="243" t="str">
        <f t="shared" si="0"/>
        <v/>
      </c>
    </row>
    <row r="28" spans="1:13" s="20" customFormat="1" ht="15.95" customHeight="1">
      <c r="A28" s="13">
        <v>22</v>
      </c>
      <c r="B28" s="347" t="str">
        <f>IF('FRA-CM2'!B27&lt;&gt;"",'FRA-CM2'!B27,"")</f>
        <v/>
      </c>
      <c r="C28" s="347"/>
      <c r="D28" s="236" t="str">
        <f>'FRA-CM2'!BH27</f>
        <v/>
      </c>
      <c r="E28" s="236" t="str">
        <f>'FRA-CM2'!BL27</f>
        <v/>
      </c>
      <c r="F28" s="236" t="str">
        <f>'FRA-CM2'!BP27</f>
        <v/>
      </c>
      <c r="G28" s="236" t="str">
        <f>'FRA-CM2'!BT27</f>
        <v/>
      </c>
      <c r="H28" s="241" t="str">
        <f>'FRA-CM2'!BX27</f>
        <v/>
      </c>
      <c r="I28" s="240" t="str">
        <f>'FRA-CM2'!CA27</f>
        <v/>
      </c>
      <c r="J28" s="359" t="str">
        <f>'FRA-CM2'!BG72</f>
        <v/>
      </c>
      <c r="K28" s="343"/>
      <c r="L28" s="343"/>
      <c r="M28" s="243" t="str">
        <f t="shared" si="0"/>
        <v/>
      </c>
    </row>
    <row r="29" spans="1:13" s="20" customFormat="1" ht="15.95" customHeight="1">
      <c r="A29" s="13">
        <v>23</v>
      </c>
      <c r="B29" s="347" t="str">
        <f>IF('FRA-CM2'!B28&lt;&gt;"",'FRA-CM2'!B28,"")</f>
        <v/>
      </c>
      <c r="C29" s="347"/>
      <c r="D29" s="236" t="str">
        <f>'FRA-CM2'!BH28</f>
        <v/>
      </c>
      <c r="E29" s="236" t="str">
        <f>'FRA-CM2'!BL28</f>
        <v/>
      </c>
      <c r="F29" s="236" t="str">
        <f>'FRA-CM2'!BP28</f>
        <v/>
      </c>
      <c r="G29" s="236" t="str">
        <f>'FRA-CM2'!BT28</f>
        <v/>
      </c>
      <c r="H29" s="241" t="str">
        <f>'FRA-CM2'!BX28</f>
        <v/>
      </c>
      <c r="I29" s="240" t="str">
        <f>'FRA-CM2'!CA28</f>
        <v/>
      </c>
      <c r="J29" s="359" t="str">
        <f>'FRA-CM2'!BG73</f>
        <v/>
      </c>
      <c r="K29" s="343"/>
      <c r="L29" s="343"/>
      <c r="M29" s="243" t="str">
        <f t="shared" si="0"/>
        <v/>
      </c>
    </row>
    <row r="30" spans="1:13" s="20" customFormat="1" ht="15.95" customHeight="1">
      <c r="A30" s="13">
        <v>24</v>
      </c>
      <c r="B30" s="347" t="str">
        <f>IF('FRA-CM2'!B29&lt;&gt;"",'FRA-CM2'!B29,"")</f>
        <v/>
      </c>
      <c r="C30" s="347"/>
      <c r="D30" s="236" t="str">
        <f>'FRA-CM2'!BH29</f>
        <v/>
      </c>
      <c r="E30" s="236" t="str">
        <f>'FRA-CM2'!BL29</f>
        <v/>
      </c>
      <c r="F30" s="236" t="str">
        <f>'FRA-CM2'!BP29</f>
        <v/>
      </c>
      <c r="G30" s="236" t="str">
        <f>'FRA-CM2'!BT29</f>
        <v/>
      </c>
      <c r="H30" s="241" t="str">
        <f>'FRA-CM2'!BX29</f>
        <v/>
      </c>
      <c r="I30" s="240" t="str">
        <f>'FRA-CM2'!CA29</f>
        <v/>
      </c>
      <c r="J30" s="359" t="str">
        <f>'FRA-CM2'!BG74</f>
        <v/>
      </c>
      <c r="K30" s="343"/>
      <c r="L30" s="343"/>
      <c r="M30" s="243" t="str">
        <f t="shared" si="0"/>
        <v/>
      </c>
    </row>
    <row r="31" spans="1:13" s="20" customFormat="1" ht="15.95" customHeight="1">
      <c r="A31" s="13">
        <v>25</v>
      </c>
      <c r="B31" s="347" t="str">
        <f>IF('FRA-CM2'!B30&lt;&gt;"",'FRA-CM2'!B30,"")</f>
        <v/>
      </c>
      <c r="C31" s="347"/>
      <c r="D31" s="236" t="str">
        <f>'FRA-CM2'!BH30</f>
        <v/>
      </c>
      <c r="E31" s="236" t="str">
        <f>'FRA-CM2'!BL30</f>
        <v/>
      </c>
      <c r="F31" s="236" t="str">
        <f>'FRA-CM2'!BP30</f>
        <v/>
      </c>
      <c r="G31" s="236" t="str">
        <f>'FRA-CM2'!BT30</f>
        <v/>
      </c>
      <c r="H31" s="241" t="str">
        <f>'FRA-CM2'!BX30</f>
        <v/>
      </c>
      <c r="I31" s="240" t="str">
        <f>'FRA-CM2'!CA30</f>
        <v/>
      </c>
      <c r="J31" s="359" t="str">
        <f>'FRA-CM2'!BG75</f>
        <v/>
      </c>
      <c r="K31" s="343"/>
      <c r="L31" s="343"/>
      <c r="M31" s="243" t="str">
        <f t="shared" si="0"/>
        <v/>
      </c>
    </row>
    <row r="32" spans="1:13" s="20" customFormat="1" ht="15.95" customHeight="1">
      <c r="A32" s="13">
        <v>26</v>
      </c>
      <c r="B32" s="347" t="str">
        <f>IF('FRA-CM2'!B31&lt;&gt;"",'FRA-CM2'!B31,"")</f>
        <v/>
      </c>
      <c r="C32" s="347"/>
      <c r="D32" s="236" t="str">
        <f>'FRA-CM2'!BH31</f>
        <v/>
      </c>
      <c r="E32" s="236" t="str">
        <f>'FRA-CM2'!BL31</f>
        <v/>
      </c>
      <c r="F32" s="236" t="str">
        <f>'FRA-CM2'!BP31</f>
        <v/>
      </c>
      <c r="G32" s="236" t="str">
        <f>'FRA-CM2'!BT31</f>
        <v/>
      </c>
      <c r="H32" s="241" t="str">
        <f>'FRA-CM2'!BX31</f>
        <v/>
      </c>
      <c r="I32" s="240" t="str">
        <f>'FRA-CM2'!CA31</f>
        <v/>
      </c>
      <c r="J32" s="359" t="str">
        <f>'FRA-CM2'!BG76</f>
        <v/>
      </c>
      <c r="K32" s="343"/>
      <c r="L32" s="343"/>
      <c r="M32" s="243" t="str">
        <f t="shared" si="0"/>
        <v/>
      </c>
    </row>
    <row r="33" spans="1:13" s="20" customFormat="1" ht="15.95" customHeight="1">
      <c r="A33" s="13">
        <v>27</v>
      </c>
      <c r="B33" s="347" t="str">
        <f>IF('FRA-CM2'!B32&lt;&gt;"",'FRA-CM2'!B32,"")</f>
        <v/>
      </c>
      <c r="C33" s="347"/>
      <c r="D33" s="236" t="str">
        <f>'FRA-CM2'!BH32</f>
        <v/>
      </c>
      <c r="E33" s="236" t="str">
        <f>'FRA-CM2'!BL32</f>
        <v/>
      </c>
      <c r="F33" s="236" t="str">
        <f>'FRA-CM2'!BP32</f>
        <v/>
      </c>
      <c r="G33" s="236" t="str">
        <f>'FRA-CM2'!BT32</f>
        <v/>
      </c>
      <c r="H33" s="241" t="str">
        <f>'FRA-CM2'!BX32</f>
        <v/>
      </c>
      <c r="I33" s="240" t="str">
        <f>'FRA-CM2'!CA32</f>
        <v/>
      </c>
      <c r="J33" s="359" t="str">
        <f>'FRA-CM2'!BG77</f>
        <v/>
      </c>
      <c r="K33" s="343"/>
      <c r="L33" s="343"/>
      <c r="M33" s="243" t="str">
        <f t="shared" si="0"/>
        <v/>
      </c>
    </row>
    <row r="34" spans="1:13" s="20" customFormat="1" ht="15.95" customHeight="1">
      <c r="A34" s="13">
        <v>28</v>
      </c>
      <c r="B34" s="347" t="str">
        <f>IF('FRA-CM2'!B33&lt;&gt;"",'FRA-CM2'!B33,"")</f>
        <v/>
      </c>
      <c r="C34" s="347"/>
      <c r="D34" s="236" t="str">
        <f>'FRA-CM2'!BH33</f>
        <v/>
      </c>
      <c r="E34" s="236" t="str">
        <f>'FRA-CM2'!BL33</f>
        <v/>
      </c>
      <c r="F34" s="236" t="str">
        <f>'FRA-CM2'!BP33</f>
        <v/>
      </c>
      <c r="G34" s="236" t="str">
        <f>'FRA-CM2'!BT33</f>
        <v/>
      </c>
      <c r="H34" s="241" t="str">
        <f>'FRA-CM2'!BX33</f>
        <v/>
      </c>
      <c r="I34" s="240" t="str">
        <f>'FRA-CM2'!CA33</f>
        <v/>
      </c>
      <c r="J34" s="359" t="str">
        <f>'FRA-CM2'!BG78</f>
        <v/>
      </c>
      <c r="K34" s="343"/>
      <c r="L34" s="343"/>
      <c r="M34" s="243" t="str">
        <f t="shared" si="0"/>
        <v/>
      </c>
    </row>
    <row r="35" spans="1:13" s="20" customFormat="1" ht="15.95" customHeight="1">
      <c r="A35" s="13">
        <v>29</v>
      </c>
      <c r="B35" s="347" t="str">
        <f>IF('FRA-CM2'!B34&lt;&gt;"",'FRA-CM2'!B34,"")</f>
        <v/>
      </c>
      <c r="C35" s="347"/>
      <c r="D35" s="236" t="str">
        <f>'FRA-CM2'!BH34</f>
        <v/>
      </c>
      <c r="E35" s="236" t="str">
        <f>'FRA-CM2'!BL34</f>
        <v/>
      </c>
      <c r="F35" s="236" t="str">
        <f>'FRA-CM2'!BP34</f>
        <v/>
      </c>
      <c r="G35" s="236" t="str">
        <f>'FRA-CM2'!BT34</f>
        <v/>
      </c>
      <c r="H35" s="241" t="str">
        <f>'FRA-CM2'!BX34</f>
        <v/>
      </c>
      <c r="I35" s="240" t="str">
        <f>'FRA-CM2'!CA34</f>
        <v/>
      </c>
      <c r="J35" s="359" t="str">
        <f>'FRA-CM2'!BG79</f>
        <v/>
      </c>
      <c r="K35" s="343"/>
      <c r="L35" s="343"/>
      <c r="M35" s="243" t="str">
        <f t="shared" si="0"/>
        <v/>
      </c>
    </row>
    <row r="36" spans="1:13" s="20" customFormat="1" ht="15.95" customHeight="1">
      <c r="A36" s="13">
        <v>30</v>
      </c>
      <c r="B36" s="347" t="str">
        <f>IF('FRA-CM2'!B35&lt;&gt;"",'FRA-CM2'!B35,"")</f>
        <v/>
      </c>
      <c r="C36" s="347"/>
      <c r="D36" s="236" t="str">
        <f>'FRA-CM2'!BH35</f>
        <v/>
      </c>
      <c r="E36" s="236" t="str">
        <f>'FRA-CM2'!BL35</f>
        <v/>
      </c>
      <c r="F36" s="236" t="str">
        <f>'FRA-CM2'!BP35</f>
        <v/>
      </c>
      <c r="G36" s="236" t="str">
        <f>'FRA-CM2'!BT35</f>
        <v/>
      </c>
      <c r="H36" s="241" t="str">
        <f>'FRA-CM2'!BX35</f>
        <v/>
      </c>
      <c r="I36" s="240" t="str">
        <f>'FRA-CM2'!CA35</f>
        <v/>
      </c>
      <c r="J36" s="359" t="str">
        <f>'FRA-CM2'!BG80</f>
        <v/>
      </c>
      <c r="K36" s="343"/>
      <c r="L36" s="343"/>
      <c r="M36" s="243" t="str">
        <f t="shared" si="0"/>
        <v/>
      </c>
    </row>
    <row r="37" spans="1:13" s="20" customFormat="1" ht="15.95" customHeight="1">
      <c r="A37" s="13">
        <v>31</v>
      </c>
      <c r="B37" s="347" t="str">
        <f>IF('FRA-CM2'!B36&lt;&gt;"",'FRA-CM2'!B36,"")</f>
        <v/>
      </c>
      <c r="C37" s="347"/>
      <c r="D37" s="236" t="str">
        <f>'FRA-CM2'!BH36</f>
        <v/>
      </c>
      <c r="E37" s="236" t="str">
        <f>'FRA-CM2'!BL36</f>
        <v/>
      </c>
      <c r="F37" s="236" t="str">
        <f>'FRA-CM2'!BP36</f>
        <v/>
      </c>
      <c r="G37" s="236" t="str">
        <f>'FRA-CM2'!BT36</f>
        <v/>
      </c>
      <c r="H37" s="241" t="str">
        <f>'FRA-CM2'!BX36</f>
        <v/>
      </c>
      <c r="I37" s="240" t="str">
        <f>'FRA-CM2'!CA36</f>
        <v/>
      </c>
      <c r="J37" s="359" t="str">
        <f>'FRA-CM2'!BG81</f>
        <v/>
      </c>
      <c r="K37" s="343"/>
      <c r="L37" s="343"/>
      <c r="M37" s="243" t="str">
        <f t="shared" si="0"/>
        <v/>
      </c>
    </row>
    <row r="38" spans="1:13" s="20" customFormat="1" ht="15.95" customHeight="1">
      <c r="A38" s="13">
        <v>32</v>
      </c>
      <c r="B38" s="347" t="str">
        <f>IF('FRA-CM2'!B37&lt;&gt;"",'FRA-CM2'!B37,"")</f>
        <v/>
      </c>
      <c r="C38" s="347"/>
      <c r="D38" s="236" t="str">
        <f>'FRA-CM2'!BH37</f>
        <v/>
      </c>
      <c r="E38" s="236" t="str">
        <f>'FRA-CM2'!BL37</f>
        <v/>
      </c>
      <c r="F38" s="236" t="str">
        <f>'FRA-CM2'!BP37</f>
        <v/>
      </c>
      <c r="G38" s="236" t="str">
        <f>'FRA-CM2'!BT37</f>
        <v/>
      </c>
      <c r="H38" s="241" t="str">
        <f>'FRA-CM2'!BX37</f>
        <v/>
      </c>
      <c r="I38" s="240" t="str">
        <f>'FRA-CM2'!CA37</f>
        <v/>
      </c>
      <c r="J38" s="359" t="str">
        <f>'FRA-CM2'!BG82</f>
        <v/>
      </c>
      <c r="K38" s="343"/>
      <c r="L38" s="343"/>
      <c r="M38" s="243" t="str">
        <f t="shared" si="0"/>
        <v/>
      </c>
    </row>
    <row r="39" spans="1:13" s="20" customFormat="1" ht="15.95" customHeight="1">
      <c r="A39" s="13">
        <v>33</v>
      </c>
      <c r="B39" s="347" t="str">
        <f>IF('FRA-CM2'!B38&lt;&gt;"",'FRA-CM2'!B38,"")</f>
        <v/>
      </c>
      <c r="C39" s="347"/>
      <c r="D39" s="236" t="str">
        <f>'FRA-CM2'!BH38</f>
        <v/>
      </c>
      <c r="E39" s="236" t="str">
        <f>'FRA-CM2'!BL38</f>
        <v/>
      </c>
      <c r="F39" s="236" t="str">
        <f>'FRA-CM2'!BP38</f>
        <v/>
      </c>
      <c r="G39" s="236" t="str">
        <f>'FRA-CM2'!BT38</f>
        <v/>
      </c>
      <c r="H39" s="241" t="str">
        <f>'FRA-CM2'!BX38</f>
        <v/>
      </c>
      <c r="I39" s="240" t="str">
        <f>'FRA-CM2'!CA38</f>
        <v/>
      </c>
      <c r="J39" s="359" t="str">
        <f>'FRA-CM2'!BG83</f>
        <v/>
      </c>
      <c r="K39" s="343"/>
      <c r="L39" s="343"/>
      <c r="M39" s="243" t="str">
        <f t="shared" si="0"/>
        <v/>
      </c>
    </row>
    <row r="40" spans="1:13" s="20" customFormat="1" ht="15.95" customHeight="1">
      <c r="A40" s="13">
        <v>34</v>
      </c>
      <c r="B40" s="347" t="str">
        <f>IF('FRA-CM2'!B39&lt;&gt;"",'FRA-CM2'!B39,"")</f>
        <v/>
      </c>
      <c r="C40" s="347"/>
      <c r="D40" s="236" t="str">
        <f>'FRA-CM2'!BH39</f>
        <v/>
      </c>
      <c r="E40" s="236" t="str">
        <f>'FRA-CM2'!BL39</f>
        <v/>
      </c>
      <c r="F40" s="236" t="str">
        <f>'FRA-CM2'!BP39</f>
        <v/>
      </c>
      <c r="G40" s="236" t="str">
        <f>'FRA-CM2'!BT39</f>
        <v/>
      </c>
      <c r="H40" s="241" t="str">
        <f>'FRA-CM2'!BX39</f>
        <v/>
      </c>
      <c r="I40" s="240" t="str">
        <f>'FRA-CM2'!CA39</f>
        <v/>
      </c>
      <c r="J40" s="359" t="str">
        <f>'FRA-CM2'!BG84</f>
        <v/>
      </c>
      <c r="K40" s="343"/>
      <c r="L40" s="343"/>
      <c r="M40" s="243" t="str">
        <f t="shared" si="0"/>
        <v/>
      </c>
    </row>
    <row r="41" spans="1:13" s="20" customFormat="1" ht="15.95" customHeight="1">
      <c r="A41" s="13">
        <v>35</v>
      </c>
      <c r="B41" s="347" t="str">
        <f>IF('FRA-CM2'!B40&lt;&gt;"",'FRA-CM2'!B40,"")</f>
        <v/>
      </c>
      <c r="C41" s="347"/>
      <c r="D41" s="236" t="str">
        <f>'FRA-CM2'!BH40</f>
        <v/>
      </c>
      <c r="E41" s="236" t="str">
        <f>'FRA-CM2'!BL40</f>
        <v/>
      </c>
      <c r="F41" s="236" t="str">
        <f>'FRA-CM2'!BP40</f>
        <v/>
      </c>
      <c r="G41" s="236" t="str">
        <f>'FRA-CM2'!BT40</f>
        <v/>
      </c>
      <c r="H41" s="241" t="str">
        <f>'FRA-CM2'!BX40</f>
        <v/>
      </c>
      <c r="I41" s="240" t="str">
        <f>'FRA-CM2'!CA40</f>
        <v/>
      </c>
      <c r="J41" s="359" t="str">
        <f>'FRA-CM2'!BG85</f>
        <v/>
      </c>
      <c r="K41" s="343"/>
      <c r="L41" s="343"/>
      <c r="M41" s="243" t="str">
        <f t="shared" si="0"/>
        <v/>
      </c>
    </row>
    <row r="42" spans="1:13" s="20" customFormat="1" ht="0.75" customHeight="1">
      <c r="A42" s="346" t="s">
        <v>39</v>
      </c>
      <c r="B42" s="346"/>
      <c r="C42" s="346"/>
      <c r="D42" s="38">
        <f>COUNTIF(D7:D41,"Difficulté")</f>
        <v>0</v>
      </c>
      <c r="E42" s="38">
        <f>COUNTIF(E7:E41,"Difficulté")</f>
        <v>0</v>
      </c>
      <c r="F42" s="38">
        <f>COUNTIF(F7:F41,"Difficulté")</f>
        <v>0</v>
      </c>
      <c r="G42" s="38">
        <f>COUNTIF(G7:G41,"Difficulté")</f>
        <v>0</v>
      </c>
      <c r="H42" s="38">
        <f>COUNTIF(H7:H41,"Difficulté")</f>
        <v>0</v>
      </c>
      <c r="I42" s="239"/>
      <c r="J42" s="360">
        <f>COUNTIF(J7:J41,"OUI")</f>
        <v>0</v>
      </c>
      <c r="K42" s="343"/>
      <c r="L42" s="343"/>
      <c r="M42" s="19"/>
    </row>
  </sheetData>
  <mergeCells count="85">
    <mergeCell ref="J40:L40"/>
    <mergeCell ref="J41:L41"/>
    <mergeCell ref="J42:L42"/>
    <mergeCell ref="J31:L31"/>
    <mergeCell ref="J32:L32"/>
    <mergeCell ref="J33:L33"/>
    <mergeCell ref="J34:L34"/>
    <mergeCell ref="J35:L35"/>
    <mergeCell ref="J36:L36"/>
    <mergeCell ref="J37:L37"/>
    <mergeCell ref="J38:L38"/>
    <mergeCell ref="J39:L39"/>
    <mergeCell ref="J18:L18"/>
    <mergeCell ref="J30:L30"/>
    <mergeCell ref="J19:L19"/>
    <mergeCell ref="J20:L20"/>
    <mergeCell ref="J21:L21"/>
    <mergeCell ref="J22:L22"/>
    <mergeCell ref="J23:L23"/>
    <mergeCell ref="J24:L24"/>
    <mergeCell ref="J25:L25"/>
    <mergeCell ref="J26:L26"/>
    <mergeCell ref="J27:L27"/>
    <mergeCell ref="J28:L28"/>
    <mergeCell ref="J29:L29"/>
    <mergeCell ref="J13:L13"/>
    <mergeCell ref="J14:L14"/>
    <mergeCell ref="J15:L15"/>
    <mergeCell ref="J16:L16"/>
    <mergeCell ref="J17:L17"/>
    <mergeCell ref="B12:C12"/>
    <mergeCell ref="A4:C5"/>
    <mergeCell ref="D5:H5"/>
    <mergeCell ref="B6:C6"/>
    <mergeCell ref="J5:L6"/>
    <mergeCell ref="J7:L7"/>
    <mergeCell ref="J8:L8"/>
    <mergeCell ref="J9:L9"/>
    <mergeCell ref="J10:L10"/>
    <mergeCell ref="J11:L11"/>
    <mergeCell ref="J12:L12"/>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6:C36"/>
    <mergeCell ref="B25:C25"/>
    <mergeCell ref="B26:C26"/>
    <mergeCell ref="B27:C27"/>
    <mergeCell ref="B28:C28"/>
    <mergeCell ref="B29:C29"/>
    <mergeCell ref="B30:C30"/>
    <mergeCell ref="B31:C31"/>
    <mergeCell ref="B32:C32"/>
    <mergeCell ref="B33:C33"/>
    <mergeCell ref="B34:C34"/>
    <mergeCell ref="B35:C35"/>
    <mergeCell ref="A42:C42"/>
    <mergeCell ref="B37:C37"/>
    <mergeCell ref="B38:C38"/>
    <mergeCell ref="B39:C39"/>
    <mergeCell ref="B40:C40"/>
    <mergeCell ref="B41:C41"/>
    <mergeCell ref="A1:M1"/>
    <mergeCell ref="M5:M6"/>
    <mergeCell ref="K2:M2"/>
    <mergeCell ref="K3:M3"/>
    <mergeCell ref="D4:M4"/>
    <mergeCell ref="D3:I3"/>
    <mergeCell ref="D2:I2"/>
    <mergeCell ref="A3:C3"/>
    <mergeCell ref="A2:C2"/>
  </mergeCells>
  <phoneticPr fontId="3" type="noConversion"/>
  <conditionalFormatting sqref="K11:K41 D7:I41">
    <cfRule type="cellIs" dxfId="43" priority="3" stopIfTrue="1" operator="equal">
      <formula>"RAS"</formula>
    </cfRule>
    <cfRule type="cellIs" dxfId="42" priority="4" stopIfTrue="1" operator="equal">
      <formula>"Difficulté"</formula>
    </cfRule>
  </conditionalFormatting>
  <conditionalFormatting sqref="L11:L41 J7:J41">
    <cfRule type="cellIs" dxfId="41" priority="5" stopIfTrue="1" operator="equal">
      <formula>"OUI"</formula>
    </cfRule>
    <cfRule type="cellIs" dxfId="40" priority="6" stopIfTrue="1" operator="equal">
      <formula>"Non"</formula>
    </cfRule>
  </conditionalFormatting>
  <conditionalFormatting sqref="D7:I41">
    <cfRule type="cellIs" dxfId="39" priority="2" stopIfTrue="1" operator="lessThan">
      <formula>0.5</formula>
    </cfRule>
  </conditionalFormatting>
  <conditionalFormatting sqref="D7:H41">
    <cfRule type="cellIs" dxfId="38" priority="1" operator="lessThan">
      <formula>0.33</formula>
    </cfRule>
  </conditionalFormatting>
  <pageMargins left="0.39374999999999999" right="0.39374999999999999" top="0.39374999999999999" bottom="0.39374999999999999" header="0.51180555555555562" footer="0.5118055555555556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BZ81"/>
  <sheetViews>
    <sheetView showGridLines="0" zoomScale="80" zoomScaleNormal="80" zoomScaleSheetLayoutView="100" workbookViewId="0">
      <selection activeCell="A2" sqref="A2:C8"/>
    </sheetView>
  </sheetViews>
  <sheetFormatPr baseColWidth="10" defaultRowHeight="12.75"/>
  <cols>
    <col min="1" max="1" width="3.42578125" style="1" customWidth="1"/>
    <col min="2" max="2" width="10.85546875" style="1" customWidth="1"/>
    <col min="3" max="3" width="4.7109375" style="1" customWidth="1"/>
    <col min="4" max="53" width="3.7109375" style="1" customWidth="1"/>
    <col min="54" max="56" width="10.28515625" style="1" hidden="1" customWidth="1"/>
    <col min="57" max="57" width="11.28515625" style="1" hidden="1" customWidth="1"/>
    <col min="58" max="61" width="11.42578125" style="1"/>
    <col min="62" max="63" width="0" style="1" hidden="1" customWidth="1"/>
    <col min="64" max="16384" width="11.42578125" style="1"/>
  </cols>
  <sheetData>
    <row r="1" spans="1:78" ht="69.95" customHeight="1">
      <c r="A1" s="446" t="s">
        <v>293</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447"/>
      <c r="AK1" s="447"/>
      <c r="AL1" s="447"/>
      <c r="AM1" s="447"/>
      <c r="AN1" s="447"/>
      <c r="AO1" s="447"/>
      <c r="AP1" s="447"/>
      <c r="AQ1" s="447"/>
      <c r="AR1" s="448"/>
      <c r="AS1" s="448"/>
      <c r="AT1" s="448"/>
      <c r="AU1" s="448"/>
      <c r="AV1" s="448"/>
      <c r="AW1" s="448"/>
      <c r="AX1" s="448"/>
      <c r="AY1" s="448"/>
      <c r="AZ1" s="448"/>
      <c r="BA1" s="448"/>
      <c r="BB1" s="4"/>
      <c r="BC1" s="4"/>
      <c r="BD1" s="4"/>
      <c r="BE1" s="4"/>
      <c r="BF1" s="4"/>
      <c r="BG1" s="4"/>
      <c r="BH1" s="4"/>
      <c r="BI1" s="4"/>
      <c r="BL1" s="122"/>
      <c r="BM1" s="122"/>
      <c r="BN1" s="122"/>
      <c r="BO1" s="122"/>
      <c r="BP1" s="122"/>
      <c r="BQ1" s="122"/>
      <c r="BR1" s="122"/>
      <c r="BS1" s="122"/>
      <c r="BT1" s="122"/>
      <c r="BU1" s="122"/>
      <c r="BV1" s="122"/>
      <c r="BW1" s="122"/>
      <c r="BX1" s="122"/>
      <c r="BY1" s="122"/>
      <c r="BZ1" s="122"/>
    </row>
    <row r="2" spans="1:78" ht="25.5" customHeight="1">
      <c r="A2" s="394" t="s">
        <v>296</v>
      </c>
      <c r="B2" s="395"/>
      <c r="C2" s="395"/>
      <c r="D2" s="415" t="s">
        <v>1</v>
      </c>
      <c r="E2" s="416"/>
      <c r="F2" s="417"/>
      <c r="G2" s="417"/>
      <c r="H2" s="417"/>
      <c r="I2" s="417"/>
      <c r="J2" s="418"/>
      <c r="K2" s="398">
        <f>'FRA-CM2'!K2</f>
        <v>0</v>
      </c>
      <c r="L2" s="399"/>
      <c r="M2" s="399"/>
      <c r="N2" s="399"/>
      <c r="O2" s="399"/>
      <c r="P2" s="399"/>
      <c r="Q2" s="399"/>
      <c r="R2" s="399"/>
      <c r="S2" s="399"/>
      <c r="T2" s="399"/>
      <c r="U2" s="399"/>
      <c r="V2" s="399"/>
      <c r="W2" s="399"/>
      <c r="X2" s="399"/>
      <c r="Y2" s="399"/>
      <c r="Z2" s="399"/>
      <c r="AA2" s="399"/>
      <c r="AB2" s="399"/>
      <c r="AC2" s="399"/>
      <c r="AD2" s="400"/>
      <c r="AE2" s="400"/>
      <c r="AF2" s="400"/>
      <c r="AG2" s="400"/>
      <c r="AH2" s="433"/>
      <c r="AI2" s="433"/>
      <c r="AJ2" s="433"/>
      <c r="AK2" s="433"/>
      <c r="AL2" s="433"/>
      <c r="AM2" s="433"/>
      <c r="AN2" s="433"/>
      <c r="AO2" s="433"/>
      <c r="AP2" s="433"/>
      <c r="AQ2" s="419" t="s">
        <v>6</v>
      </c>
      <c r="AR2" s="420"/>
      <c r="AS2" s="423" t="s">
        <v>7</v>
      </c>
      <c r="AT2" s="424"/>
      <c r="AU2" s="434" t="s">
        <v>8</v>
      </c>
      <c r="AV2" s="435"/>
      <c r="AW2" s="436"/>
      <c r="AX2" s="440" t="s">
        <v>40</v>
      </c>
      <c r="AY2" s="441"/>
      <c r="AZ2" s="441"/>
      <c r="BA2" s="442"/>
      <c r="BB2" s="4"/>
      <c r="BC2" s="4"/>
      <c r="BD2" s="4"/>
      <c r="BE2" s="39"/>
      <c r="BF2" s="4"/>
      <c r="BG2" s="4"/>
      <c r="BH2" s="4"/>
      <c r="BI2" s="4"/>
      <c r="BL2" s="122"/>
      <c r="BM2" s="122"/>
      <c r="BN2" s="122"/>
      <c r="BO2" s="122"/>
      <c r="BP2" s="122"/>
      <c r="BQ2" s="122"/>
      <c r="BR2" s="122"/>
      <c r="BS2" s="122"/>
      <c r="BT2" s="122"/>
      <c r="BU2" s="122"/>
      <c r="BV2" s="122"/>
      <c r="BW2" s="122"/>
      <c r="BX2" s="122"/>
      <c r="BY2" s="122"/>
      <c r="BZ2" s="122"/>
    </row>
    <row r="3" spans="1:78" ht="25.5" customHeight="1">
      <c r="A3" s="396"/>
      <c r="B3" s="396"/>
      <c r="C3" s="396"/>
      <c r="D3" s="473" t="s">
        <v>3</v>
      </c>
      <c r="E3" s="474"/>
      <c r="F3" s="475"/>
      <c r="G3" s="475"/>
      <c r="H3" s="475"/>
      <c r="I3" s="475"/>
      <c r="J3" s="476"/>
      <c r="K3" s="451">
        <f>'FRA-CM2'!K3</f>
        <v>0</v>
      </c>
      <c r="L3" s="452"/>
      <c r="M3" s="452"/>
      <c r="N3" s="452"/>
      <c r="O3" s="452"/>
      <c r="P3" s="452"/>
      <c r="Q3" s="452"/>
      <c r="R3" s="452"/>
      <c r="S3" s="452"/>
      <c r="T3" s="452"/>
      <c r="U3" s="452"/>
      <c r="V3" s="452"/>
      <c r="W3" s="452"/>
      <c r="X3" s="452"/>
      <c r="Y3" s="452"/>
      <c r="Z3" s="452"/>
      <c r="AA3" s="452"/>
      <c r="AB3" s="452"/>
      <c r="AC3" s="452"/>
      <c r="AD3" s="453" t="s">
        <v>4</v>
      </c>
      <c r="AE3" s="453"/>
      <c r="AF3" s="453"/>
      <c r="AG3" s="453"/>
      <c r="AH3" s="454" t="str">
        <f>'FRA-CM2'!AH3</f>
        <v>CM2</v>
      </c>
      <c r="AI3" s="454"/>
      <c r="AJ3" s="454"/>
      <c r="AK3" s="454"/>
      <c r="AL3" s="454"/>
      <c r="AM3" s="454"/>
      <c r="AN3" s="454"/>
      <c r="AO3" s="454"/>
      <c r="AP3" s="454"/>
      <c r="AQ3" s="421"/>
      <c r="AR3" s="422"/>
      <c r="AS3" s="425"/>
      <c r="AT3" s="426"/>
      <c r="AU3" s="437"/>
      <c r="AV3" s="438"/>
      <c r="AW3" s="439"/>
      <c r="AX3" s="443"/>
      <c r="AY3" s="444"/>
      <c r="AZ3" s="444"/>
      <c r="BA3" s="445"/>
      <c r="BB3" s="4"/>
      <c r="BC3" s="4"/>
      <c r="BD3" s="4"/>
      <c r="BE3" s="4"/>
      <c r="BF3" s="4"/>
      <c r="BG3" s="4"/>
      <c r="BH3" s="4"/>
      <c r="BI3" s="4"/>
      <c r="BL3" s="122"/>
      <c r="BM3" s="122"/>
      <c r="BN3" s="122"/>
      <c r="BO3" s="122"/>
      <c r="BP3" s="122"/>
      <c r="BQ3" s="122"/>
      <c r="BR3" s="122"/>
      <c r="BS3" s="122"/>
      <c r="BT3" s="122"/>
      <c r="BU3" s="122"/>
      <c r="BV3" s="122"/>
      <c r="BW3" s="122"/>
      <c r="BX3" s="122"/>
      <c r="BY3" s="122"/>
      <c r="BZ3" s="122"/>
    </row>
    <row r="4" spans="1:78" ht="24" customHeight="1">
      <c r="A4" s="396"/>
      <c r="B4" s="396"/>
      <c r="C4" s="396"/>
      <c r="D4" s="467" t="s">
        <v>45</v>
      </c>
      <c r="E4" s="468"/>
      <c r="F4" s="468"/>
      <c r="G4" s="468"/>
      <c r="H4" s="468"/>
      <c r="I4" s="468"/>
      <c r="J4" s="469"/>
      <c r="K4" s="401" t="s">
        <v>205</v>
      </c>
      <c r="L4" s="402"/>
      <c r="M4" s="402"/>
      <c r="N4" s="402"/>
      <c r="O4" s="402"/>
      <c r="P4" s="402"/>
      <c r="Q4" s="402"/>
      <c r="R4" s="402"/>
      <c r="S4" s="402"/>
      <c r="T4" s="402"/>
      <c r="U4" s="402"/>
      <c r="V4" s="402"/>
      <c r="W4" s="402"/>
      <c r="X4" s="402"/>
      <c r="Y4" s="402"/>
      <c r="Z4" s="402"/>
      <c r="AA4" s="402"/>
      <c r="AB4" s="402"/>
      <c r="AC4" s="403"/>
      <c r="AD4" s="449" t="s">
        <v>83</v>
      </c>
      <c r="AE4" s="450"/>
      <c r="AF4" s="450"/>
      <c r="AG4" s="450"/>
      <c r="AH4" s="450"/>
      <c r="AI4" s="450"/>
      <c r="AJ4" s="450"/>
      <c r="AK4" s="450"/>
      <c r="AL4" s="450"/>
      <c r="AM4" s="450"/>
      <c r="AN4" s="450"/>
      <c r="AO4" s="450"/>
      <c r="AP4" s="450"/>
      <c r="AQ4" s="427" t="e">
        <f ca="1">OFFSET('FRA-CM2'!BB$6,'Profil élève'!$C$18,0)</f>
        <v>#N/A</v>
      </c>
      <c r="AR4" s="428"/>
      <c r="AS4" s="431" t="e">
        <f ca="1">OFFSET('FRA-CM2'!BC$6,'Profil élève'!$C$18,0)</f>
        <v>#N/A</v>
      </c>
      <c r="AT4" s="428"/>
      <c r="AU4" s="455" t="e">
        <f ca="1">OFFSET('FRA-CM2'!BD$6,'Profil élève'!$C$18,0)</f>
        <v>#N/A</v>
      </c>
      <c r="AV4" s="456"/>
      <c r="AW4" s="457"/>
      <c r="AX4" s="461" t="e">
        <f ca="1">OFFSET('FRA-CM2'!BE$6,'Profil élève'!$C$18,0)</f>
        <v>#N/A</v>
      </c>
      <c r="AY4" s="462"/>
      <c r="AZ4" s="462"/>
      <c r="BA4" s="463"/>
      <c r="BB4" s="40"/>
      <c r="BC4" s="4"/>
      <c r="BD4" s="4"/>
      <c r="BE4" s="4"/>
      <c r="BF4" s="4"/>
      <c r="BG4" s="4"/>
      <c r="BH4" s="4"/>
      <c r="BI4" s="4"/>
      <c r="BL4" s="122"/>
      <c r="BM4" s="122"/>
      <c r="BN4" s="122"/>
      <c r="BO4" s="122"/>
      <c r="BP4" s="122"/>
      <c r="BQ4" s="122"/>
      <c r="BR4" s="122"/>
      <c r="BS4" s="122"/>
      <c r="BT4" s="122"/>
      <c r="BU4" s="122"/>
      <c r="BV4" s="122"/>
      <c r="BW4" s="122"/>
      <c r="BX4" s="122"/>
      <c r="BY4" s="122"/>
      <c r="BZ4" s="122"/>
    </row>
    <row r="5" spans="1:78" ht="24" customHeight="1">
      <c r="A5" s="396"/>
      <c r="B5" s="396"/>
      <c r="C5" s="396"/>
      <c r="D5" s="470"/>
      <c r="E5" s="471"/>
      <c r="F5" s="471"/>
      <c r="G5" s="471"/>
      <c r="H5" s="471"/>
      <c r="I5" s="471"/>
      <c r="J5" s="472"/>
      <c r="K5" s="402"/>
      <c r="L5" s="402"/>
      <c r="M5" s="402"/>
      <c r="N5" s="402"/>
      <c r="O5" s="402"/>
      <c r="P5" s="402"/>
      <c r="Q5" s="402"/>
      <c r="R5" s="402"/>
      <c r="S5" s="402"/>
      <c r="T5" s="402"/>
      <c r="U5" s="402"/>
      <c r="V5" s="402"/>
      <c r="W5" s="402"/>
      <c r="X5" s="402"/>
      <c r="Y5" s="402"/>
      <c r="Z5" s="402"/>
      <c r="AA5" s="402"/>
      <c r="AB5" s="402"/>
      <c r="AC5" s="403"/>
      <c r="AD5" s="450"/>
      <c r="AE5" s="450"/>
      <c r="AF5" s="450"/>
      <c r="AG5" s="450"/>
      <c r="AH5" s="450"/>
      <c r="AI5" s="450"/>
      <c r="AJ5" s="450"/>
      <c r="AK5" s="450"/>
      <c r="AL5" s="450"/>
      <c r="AM5" s="450"/>
      <c r="AN5" s="450"/>
      <c r="AO5" s="450"/>
      <c r="AP5" s="450"/>
      <c r="AQ5" s="429"/>
      <c r="AR5" s="430"/>
      <c r="AS5" s="432"/>
      <c r="AT5" s="430"/>
      <c r="AU5" s="458"/>
      <c r="AV5" s="459"/>
      <c r="AW5" s="460"/>
      <c r="AX5" s="464"/>
      <c r="AY5" s="465"/>
      <c r="AZ5" s="465"/>
      <c r="BA5" s="466"/>
      <c r="BB5" s="4"/>
      <c r="BC5" s="4"/>
      <c r="BD5" s="4"/>
      <c r="BE5" s="4"/>
      <c r="BF5" s="4"/>
      <c r="BG5" s="4"/>
      <c r="BH5" s="4"/>
      <c r="BI5" s="4"/>
      <c r="BL5" s="122"/>
      <c r="BM5" s="122"/>
      <c r="BN5" s="122"/>
      <c r="BO5" s="122"/>
      <c r="BP5" s="122"/>
      <c r="BQ5" s="122"/>
      <c r="BR5" s="122"/>
      <c r="BS5" s="122"/>
      <c r="BT5" s="122"/>
      <c r="BU5" s="122"/>
      <c r="BV5" s="122"/>
      <c r="BW5" s="122"/>
      <c r="BX5" s="122"/>
      <c r="BY5" s="122"/>
      <c r="BZ5" s="122"/>
    </row>
    <row r="6" spans="1:78" ht="20.100000000000001" customHeight="1">
      <c r="A6" s="396"/>
      <c r="B6" s="396"/>
      <c r="C6" s="396"/>
      <c r="D6" s="408" t="s">
        <v>79</v>
      </c>
      <c r="E6" s="408"/>
      <c r="F6" s="408"/>
      <c r="G6" s="408"/>
      <c r="H6" s="408"/>
      <c r="I6" s="408"/>
      <c r="J6" s="408"/>
      <c r="K6" s="408"/>
      <c r="L6" s="408"/>
      <c r="M6" s="408"/>
      <c r="N6" s="411" t="s">
        <v>5</v>
      </c>
      <c r="O6" s="412"/>
      <c r="P6" s="412"/>
      <c r="Q6" s="412"/>
      <c r="R6" s="412"/>
      <c r="S6" s="412"/>
      <c r="T6" s="405"/>
      <c r="U6" s="413"/>
      <c r="V6" s="414" t="s">
        <v>80</v>
      </c>
      <c r="W6" s="405"/>
      <c r="X6" s="405"/>
      <c r="Y6" s="405"/>
      <c r="Z6" s="405"/>
      <c r="AA6" s="413"/>
      <c r="AB6" s="404" t="s">
        <v>81</v>
      </c>
      <c r="AC6" s="405"/>
      <c r="AD6" s="406"/>
      <c r="AE6" s="406"/>
      <c r="AF6" s="406"/>
      <c r="AG6" s="406"/>
      <c r="AH6" s="406"/>
      <c r="AI6" s="406"/>
      <c r="AJ6" s="406"/>
      <c r="AK6" s="406"/>
      <c r="AL6" s="406"/>
      <c r="AM6" s="406"/>
      <c r="AN6" s="406"/>
      <c r="AO6" s="406"/>
      <c r="AP6" s="406"/>
      <c r="AQ6" s="407" t="s">
        <v>82</v>
      </c>
      <c r="AR6" s="407"/>
      <c r="AS6" s="407"/>
      <c r="AT6" s="407"/>
      <c r="AU6" s="407"/>
      <c r="AV6" s="407"/>
      <c r="AW6" s="407"/>
      <c r="AX6" s="407"/>
      <c r="AY6" s="407"/>
      <c r="AZ6" s="407"/>
      <c r="BA6" s="407"/>
      <c r="BB6" s="388" t="s">
        <v>6</v>
      </c>
      <c r="BC6" s="304" t="s">
        <v>7</v>
      </c>
      <c r="BD6" s="305" t="s">
        <v>8</v>
      </c>
      <c r="BE6" s="384" t="s">
        <v>40</v>
      </c>
      <c r="BF6" s="368"/>
      <c r="BG6" s="368"/>
      <c r="BH6" s="36"/>
      <c r="BI6" s="4"/>
      <c r="BL6" s="123"/>
      <c r="BM6" s="123"/>
      <c r="BN6" s="123"/>
      <c r="BO6" s="122"/>
      <c r="BP6" s="122"/>
      <c r="BQ6" s="122"/>
      <c r="BR6" s="122"/>
      <c r="BS6" s="122"/>
      <c r="BT6" s="122"/>
      <c r="BU6" s="122"/>
      <c r="BV6" s="122"/>
      <c r="BW6" s="122"/>
      <c r="BX6" s="122"/>
      <c r="BY6" s="122"/>
      <c r="BZ6" s="122"/>
    </row>
    <row r="7" spans="1:78" s="43" customFormat="1" ht="26.1" customHeight="1">
      <c r="A7" s="396"/>
      <c r="B7" s="396"/>
      <c r="C7" s="396"/>
      <c r="D7" s="205" t="s">
        <v>12</v>
      </c>
      <c r="E7" s="205" t="s">
        <v>13</v>
      </c>
      <c r="F7" s="205" t="s">
        <v>14</v>
      </c>
      <c r="G7" s="205" t="s">
        <v>15</v>
      </c>
      <c r="H7" s="205" t="s">
        <v>16</v>
      </c>
      <c r="I7" s="205" t="s">
        <v>17</v>
      </c>
      <c r="J7" s="205" t="s">
        <v>18</v>
      </c>
      <c r="K7" s="205" t="s">
        <v>19</v>
      </c>
      <c r="L7" s="205" t="s">
        <v>20</v>
      </c>
      <c r="M7" s="205" t="s">
        <v>21</v>
      </c>
      <c r="N7" s="206" t="s">
        <v>64</v>
      </c>
      <c r="O7" s="206" t="s">
        <v>65</v>
      </c>
      <c r="P7" s="206" t="s">
        <v>66</v>
      </c>
      <c r="Q7" s="206" t="s">
        <v>67</v>
      </c>
      <c r="R7" s="206" t="s">
        <v>68</v>
      </c>
      <c r="S7" s="206" t="s">
        <v>69</v>
      </c>
      <c r="T7" s="206" t="s">
        <v>162</v>
      </c>
      <c r="U7" s="206" t="s">
        <v>163</v>
      </c>
      <c r="V7" s="207" t="s">
        <v>70</v>
      </c>
      <c r="W7" s="207" t="s">
        <v>71</v>
      </c>
      <c r="X7" s="207" t="s">
        <v>158</v>
      </c>
      <c r="Y7" s="207" t="s">
        <v>159</v>
      </c>
      <c r="Z7" s="207" t="s">
        <v>160</v>
      </c>
      <c r="AA7" s="207" t="s">
        <v>161</v>
      </c>
      <c r="AB7" s="208" t="s">
        <v>72</v>
      </c>
      <c r="AC7" s="208" t="s">
        <v>73</v>
      </c>
      <c r="AD7" s="208" t="s">
        <v>74</v>
      </c>
      <c r="AE7" s="208" t="s">
        <v>75</v>
      </c>
      <c r="AF7" s="208" t="s">
        <v>76</v>
      </c>
      <c r="AG7" s="208" t="s">
        <v>77</v>
      </c>
      <c r="AH7" s="208" t="s">
        <v>149</v>
      </c>
      <c r="AI7" s="208" t="s">
        <v>150</v>
      </c>
      <c r="AJ7" s="208" t="s">
        <v>151</v>
      </c>
      <c r="AK7" s="208" t="s">
        <v>152</v>
      </c>
      <c r="AL7" s="208" t="s">
        <v>153</v>
      </c>
      <c r="AM7" s="208" t="s">
        <v>154</v>
      </c>
      <c r="AN7" s="208" t="s">
        <v>155</v>
      </c>
      <c r="AO7" s="208" t="s">
        <v>156</v>
      </c>
      <c r="AP7" s="208" t="s">
        <v>157</v>
      </c>
      <c r="AQ7" s="209" t="s">
        <v>78</v>
      </c>
      <c r="AR7" s="209" t="s">
        <v>139</v>
      </c>
      <c r="AS7" s="209" t="s">
        <v>140</v>
      </c>
      <c r="AT7" s="209" t="s">
        <v>141</v>
      </c>
      <c r="AU7" s="209" t="s">
        <v>142</v>
      </c>
      <c r="AV7" s="209" t="s">
        <v>143</v>
      </c>
      <c r="AW7" s="209" t="s">
        <v>144</v>
      </c>
      <c r="AX7" s="209" t="s">
        <v>145</v>
      </c>
      <c r="AY7" s="209" t="s">
        <v>146</v>
      </c>
      <c r="AZ7" s="209" t="s">
        <v>147</v>
      </c>
      <c r="BA7" s="209" t="s">
        <v>148</v>
      </c>
      <c r="BB7" s="388"/>
      <c r="BC7" s="304"/>
      <c r="BD7" s="305"/>
      <c r="BE7" s="384"/>
      <c r="BF7" s="368"/>
      <c r="BG7" s="368"/>
      <c r="BH7" s="41"/>
      <c r="BI7" s="42"/>
      <c r="BL7" s="152"/>
      <c r="BM7" s="152"/>
      <c r="BN7" s="152"/>
      <c r="BO7" s="189"/>
      <c r="BP7" s="189"/>
      <c r="BQ7" s="189"/>
      <c r="BR7" s="189"/>
      <c r="BS7" s="189"/>
      <c r="BT7" s="189"/>
      <c r="BU7" s="189"/>
      <c r="BV7" s="189"/>
      <c r="BW7" s="189"/>
      <c r="BX7" s="189"/>
      <c r="BY7" s="189"/>
      <c r="BZ7" s="189"/>
    </row>
    <row r="8" spans="1:78" ht="20.100000000000001" customHeight="1">
      <c r="A8" s="397"/>
      <c r="B8" s="397"/>
      <c r="C8" s="397"/>
      <c r="D8" s="210" t="e">
        <f ca="1">OFFSET('FRA-CM2'!D$6,'Profil élève'!$C$18,0)</f>
        <v>#N/A</v>
      </c>
      <c r="E8" s="210" t="e">
        <f ca="1">OFFSET('FRA-CM2'!E$6,'Profil élève'!$C$18,0)</f>
        <v>#N/A</v>
      </c>
      <c r="F8" s="210" t="e">
        <f ca="1">OFFSET('FRA-CM2'!F$6,'Profil élève'!$C$18,0)</f>
        <v>#N/A</v>
      </c>
      <c r="G8" s="210" t="e">
        <f ca="1">OFFSET('FRA-CM2'!G$6,'Profil élève'!$C$18,0)</f>
        <v>#N/A</v>
      </c>
      <c r="H8" s="210" t="e">
        <f ca="1">OFFSET('FRA-CM2'!H$6,'Profil élève'!$C$18,0)</f>
        <v>#N/A</v>
      </c>
      <c r="I8" s="210" t="e">
        <f ca="1">OFFSET('FRA-CM2'!I$6,'Profil élève'!$C$18,0)</f>
        <v>#N/A</v>
      </c>
      <c r="J8" s="210" t="e">
        <f ca="1">OFFSET('FRA-CM2'!J$6,'Profil élève'!$C$18,0)</f>
        <v>#N/A</v>
      </c>
      <c r="K8" s="210" t="e">
        <f ca="1">OFFSET('FRA-CM2'!K$6,'Profil élève'!$C$18,0)</f>
        <v>#N/A</v>
      </c>
      <c r="L8" s="210" t="e">
        <f ca="1">OFFSET('FRA-CM2'!L$6,'Profil élève'!$C$18,0)</f>
        <v>#N/A</v>
      </c>
      <c r="M8" s="210" t="e">
        <f ca="1">OFFSET('FRA-CM2'!M$6,'Profil élève'!$C$18,0)</f>
        <v>#N/A</v>
      </c>
      <c r="N8" s="210" t="e">
        <f ca="1">OFFSET('FRA-CM2'!N$6,'Profil élève'!$C$18,0)</f>
        <v>#N/A</v>
      </c>
      <c r="O8" s="210" t="e">
        <f ca="1">OFFSET('FRA-CM2'!O$6,'Profil élève'!$C$18,0)</f>
        <v>#N/A</v>
      </c>
      <c r="P8" s="210" t="e">
        <f ca="1">OFFSET('FRA-CM2'!P$6,'Profil élève'!$C$18,0)</f>
        <v>#N/A</v>
      </c>
      <c r="Q8" s="210" t="e">
        <f ca="1">OFFSET('FRA-CM2'!Q$6,'Profil élève'!$C$18,0)</f>
        <v>#N/A</v>
      </c>
      <c r="R8" s="210" t="e">
        <f ca="1">OFFSET('FRA-CM2'!R$6,'Profil élève'!$C$18,0)</f>
        <v>#N/A</v>
      </c>
      <c r="S8" s="210" t="e">
        <f ca="1">OFFSET('FRA-CM2'!S$6,'Profil élève'!$C$18,0)</f>
        <v>#N/A</v>
      </c>
      <c r="T8" s="210" t="e">
        <f ca="1">OFFSET('FRA-CM2'!T$6,'Profil élève'!$C$18,0)</f>
        <v>#N/A</v>
      </c>
      <c r="U8" s="210" t="e">
        <f ca="1">OFFSET('FRA-CM2'!U$6,'Profil élève'!$C$18,0)</f>
        <v>#N/A</v>
      </c>
      <c r="V8" s="210" t="e">
        <f ca="1">OFFSET('FRA-CM2'!V$6,'Profil élève'!$C$18,0)</f>
        <v>#N/A</v>
      </c>
      <c r="W8" s="210" t="e">
        <f ca="1">OFFSET('FRA-CM2'!W$6,'Profil élève'!$C$18,0)</f>
        <v>#N/A</v>
      </c>
      <c r="X8" s="210" t="e">
        <f ca="1">OFFSET('FRA-CM2'!X$6,'Profil élève'!$C$18,0)</f>
        <v>#N/A</v>
      </c>
      <c r="Y8" s="210" t="e">
        <f ca="1">OFFSET('FRA-CM2'!Y$6,'Profil élève'!$C$18,0)</f>
        <v>#N/A</v>
      </c>
      <c r="Z8" s="210" t="e">
        <f ca="1">OFFSET('FRA-CM2'!Z$6,'Profil élève'!$C$18,0)</f>
        <v>#N/A</v>
      </c>
      <c r="AA8" s="210" t="e">
        <f ca="1">OFFSET('FRA-CM2'!AA$6,'Profil élève'!$C$18,0)</f>
        <v>#N/A</v>
      </c>
      <c r="AB8" s="210" t="e">
        <f ca="1">OFFSET('FRA-CM2'!AB$6,'Profil élève'!$C$18,0)</f>
        <v>#N/A</v>
      </c>
      <c r="AC8" s="210" t="e">
        <f ca="1">OFFSET('FRA-CM2'!AC$6,'Profil élève'!$C$18,0)</f>
        <v>#N/A</v>
      </c>
      <c r="AD8" s="210" t="e">
        <f ca="1">OFFSET('FRA-CM2'!AD$6,'Profil élève'!$C$18,0)</f>
        <v>#N/A</v>
      </c>
      <c r="AE8" s="210" t="e">
        <f ca="1">OFFSET('FRA-CM2'!AE$6,'Profil élève'!$C$18,0)</f>
        <v>#N/A</v>
      </c>
      <c r="AF8" s="210" t="e">
        <f ca="1">OFFSET('FRA-CM2'!AF$6,'Profil élève'!$C$18,0)</f>
        <v>#N/A</v>
      </c>
      <c r="AG8" s="210" t="e">
        <f ca="1">OFFSET('FRA-CM2'!AG$6,'Profil élève'!$C$18,0)</f>
        <v>#N/A</v>
      </c>
      <c r="AH8" s="210" t="e">
        <f ca="1">OFFSET('FRA-CM2'!AH$6,'Profil élève'!$C$18,0)</f>
        <v>#N/A</v>
      </c>
      <c r="AI8" s="210" t="e">
        <f ca="1">OFFSET('FRA-CM2'!AI$6,'Profil élève'!$C$18,0)</f>
        <v>#N/A</v>
      </c>
      <c r="AJ8" s="210" t="e">
        <f ca="1">OFFSET('FRA-CM2'!AJ$6,'Profil élève'!$C$18,0)</f>
        <v>#N/A</v>
      </c>
      <c r="AK8" s="210" t="e">
        <f ca="1">OFFSET('FRA-CM2'!AK$6,'Profil élève'!$C$18,0)</f>
        <v>#N/A</v>
      </c>
      <c r="AL8" s="210" t="e">
        <f ca="1">OFFSET('FRA-CM2'!AL$6,'Profil élève'!$C$18,0)</f>
        <v>#N/A</v>
      </c>
      <c r="AM8" s="210" t="e">
        <f ca="1">OFFSET('FRA-CM2'!AM$6,'Profil élève'!$C$18,0)</f>
        <v>#N/A</v>
      </c>
      <c r="AN8" s="210" t="e">
        <f ca="1">OFFSET('FRA-CM2'!AN$6,'Profil élève'!$C$18,0)</f>
        <v>#N/A</v>
      </c>
      <c r="AO8" s="210" t="e">
        <f ca="1">OFFSET('FRA-CM2'!AO$6,'Profil élève'!$C$18,0)</f>
        <v>#N/A</v>
      </c>
      <c r="AP8" s="210" t="e">
        <f ca="1">OFFSET('FRA-CM2'!AP$6,'Profil élève'!$C$18,0)</f>
        <v>#N/A</v>
      </c>
      <c r="AQ8" s="210" t="e">
        <f ca="1">OFFSET('FRA-CM2'!AQ$6,'Profil élève'!$C$18,0)</f>
        <v>#N/A</v>
      </c>
      <c r="AR8" s="210" t="e">
        <f ca="1">OFFSET('FRA-CM2'!AR$6,'Profil élève'!$C$18,0)</f>
        <v>#N/A</v>
      </c>
      <c r="AS8" s="210" t="e">
        <f ca="1">OFFSET('FRA-CM2'!AS$6,'Profil élève'!$C$18,0)</f>
        <v>#N/A</v>
      </c>
      <c r="AT8" s="210" t="e">
        <f ca="1">OFFSET('FRA-CM2'!AT$6,'Profil élève'!$C$18,0)</f>
        <v>#N/A</v>
      </c>
      <c r="AU8" s="210" t="e">
        <f ca="1">OFFSET('FRA-CM2'!AU$6,'Profil élève'!$C$18,0)</f>
        <v>#N/A</v>
      </c>
      <c r="AV8" s="210" t="e">
        <f ca="1">OFFSET('FRA-CM2'!AV$6,'Profil élève'!$C$18,0)</f>
        <v>#N/A</v>
      </c>
      <c r="AW8" s="210" t="e">
        <f ca="1">OFFSET('FRA-CM2'!AW$6,'Profil élève'!$C$18,0)</f>
        <v>#N/A</v>
      </c>
      <c r="AX8" s="210" t="e">
        <f ca="1">OFFSET('FRA-CM2'!AX$6,'Profil élève'!$C$18,0)</f>
        <v>#N/A</v>
      </c>
      <c r="AY8" s="210" t="e">
        <f ca="1">OFFSET('FRA-CM2'!AY$6,'Profil élève'!$C$18,0)</f>
        <v>#N/A</v>
      </c>
      <c r="AZ8" s="210" t="e">
        <f ca="1">OFFSET('FRA-CM2'!AZ$6,'Profil élève'!$C$18,0)</f>
        <v>#N/A</v>
      </c>
      <c r="BA8" s="210" t="e">
        <f ca="1">OFFSET('FRA-CM2'!BA$6,'Profil élève'!$C$18,0)</f>
        <v>#N/A</v>
      </c>
      <c r="BB8" s="97" t="e">
        <f ca="1">OFFSET('FRA-CM2'!BB$6,'Profil élève'!$C$18,0)</f>
        <v>#N/A</v>
      </c>
      <c r="BC8" s="44" t="e">
        <f ca="1">OFFSET('FRA-CM2'!BC$6,'Profil élève'!$C$18,0)</f>
        <v>#N/A</v>
      </c>
      <c r="BD8" s="45" t="e">
        <f ca="1">OFFSET('FRA-CM2'!BD$6,'Profil élève'!$C$18,0)</f>
        <v>#N/A</v>
      </c>
      <c r="BE8" s="46" t="e">
        <f ca="1">OFFSET('FRA-CM2'!BE$6,'Profil élève'!$C$18,0)</f>
        <v>#N/A</v>
      </c>
      <c r="BF8" s="47"/>
      <c r="BG8" s="48"/>
      <c r="BH8" s="36"/>
      <c r="BI8" s="4"/>
      <c r="BL8" s="123"/>
      <c r="BM8" s="123"/>
      <c r="BN8" s="123"/>
      <c r="BO8" s="122"/>
      <c r="BP8" s="122"/>
      <c r="BQ8" s="122"/>
      <c r="BR8" s="122"/>
      <c r="BS8" s="122"/>
      <c r="BT8" s="122"/>
      <c r="BU8" s="122"/>
      <c r="BV8" s="122"/>
      <c r="BW8" s="122"/>
      <c r="BX8" s="122"/>
      <c r="BY8" s="122"/>
      <c r="BZ8" s="122"/>
    </row>
    <row r="9" spans="1:78" ht="39.950000000000003" customHeight="1">
      <c r="A9" s="389" t="s">
        <v>41</v>
      </c>
      <c r="B9" s="390"/>
      <c r="C9" s="391"/>
      <c r="D9" s="380" t="e">
        <f ca="1">OFFSET('FRA-CM2'!BH$6,'Profil élève'!$C$18,0)</f>
        <v>#N/A</v>
      </c>
      <c r="E9" s="380"/>
      <c r="F9" s="380"/>
      <c r="G9" s="380"/>
      <c r="H9" s="380"/>
      <c r="I9" s="380"/>
      <c r="J9" s="380"/>
      <c r="K9" s="380"/>
      <c r="L9" s="380"/>
      <c r="M9" s="380"/>
      <c r="N9" s="380" t="e">
        <f ca="1">OFFSET('FRA-CM2'!BL$6,'Profil élève'!$C$18,0)</f>
        <v>#N/A</v>
      </c>
      <c r="O9" s="386"/>
      <c r="P9" s="386"/>
      <c r="Q9" s="386"/>
      <c r="R9" s="386"/>
      <c r="S9" s="386"/>
      <c r="T9" s="386"/>
      <c r="U9" s="386"/>
      <c r="V9" s="380" t="e">
        <f ca="1">OFFSET('FRA-CM2'!BP$6,'Profil élève'!$C$18,0)</f>
        <v>#N/A</v>
      </c>
      <c r="W9" s="386"/>
      <c r="X9" s="386"/>
      <c r="Y9" s="386"/>
      <c r="Z9" s="386"/>
      <c r="AA9" s="386"/>
      <c r="AB9" s="380" t="e">
        <f ca="1">OFFSET('FRA-CM2'!BT$6,'Profil élève'!$C$18,0)</f>
        <v>#N/A</v>
      </c>
      <c r="AC9" s="386"/>
      <c r="AD9" s="386"/>
      <c r="AE9" s="386"/>
      <c r="AF9" s="386"/>
      <c r="AG9" s="386"/>
      <c r="AH9" s="386"/>
      <c r="AI9" s="386"/>
      <c r="AJ9" s="386"/>
      <c r="AK9" s="386"/>
      <c r="AL9" s="386"/>
      <c r="AM9" s="386"/>
      <c r="AN9" s="386"/>
      <c r="AO9" s="386"/>
      <c r="AP9" s="386"/>
      <c r="AQ9" s="380" t="e">
        <f ca="1">OFFSET('FRA-CM2'!BX$6,'Profil élève'!$C$18,0)</f>
        <v>#N/A</v>
      </c>
      <c r="AR9" s="386"/>
      <c r="AS9" s="386"/>
      <c r="AT9" s="386"/>
      <c r="AU9" s="386"/>
      <c r="AV9" s="386"/>
      <c r="AW9" s="386"/>
      <c r="AX9" s="386"/>
      <c r="AY9" s="386"/>
      <c r="AZ9" s="386"/>
      <c r="BA9" s="386"/>
      <c r="BB9" s="381"/>
      <c r="BC9" s="381"/>
      <c r="BD9" s="382"/>
      <c r="BE9" s="382"/>
      <c r="BF9" s="36"/>
      <c r="BG9" s="36"/>
      <c r="BH9" s="36"/>
      <c r="BI9" s="4"/>
      <c r="BJ9" s="32"/>
      <c r="BK9" s="32"/>
      <c r="BL9" s="122"/>
      <c r="BM9" s="122"/>
      <c r="BN9" s="122"/>
      <c r="BO9" s="122"/>
      <c r="BP9" s="122"/>
      <c r="BQ9" s="122"/>
      <c r="BR9" s="122"/>
      <c r="BS9" s="122"/>
      <c r="BT9" s="122"/>
      <c r="BU9" s="122"/>
      <c r="BV9" s="122"/>
      <c r="BW9" s="122"/>
      <c r="BX9" s="122"/>
      <c r="BY9" s="122"/>
      <c r="BZ9" s="122"/>
    </row>
    <row r="10" spans="1:78" ht="39.75" hidden="1" customHeight="1">
      <c r="A10" s="392" t="s">
        <v>42</v>
      </c>
      <c r="B10" s="390"/>
      <c r="C10" s="391"/>
      <c r="D10" s="383" t="e">
        <f ca="1">OFFSET('Profil classe'!D$7,'Profil élève'!$C$18,0)</f>
        <v>#N/A</v>
      </c>
      <c r="E10" s="383"/>
      <c r="F10" s="383"/>
      <c r="G10" s="383"/>
      <c r="H10" s="383"/>
      <c r="I10" s="383"/>
      <c r="J10" s="383"/>
      <c r="K10" s="383"/>
      <c r="L10" s="383"/>
      <c r="M10" s="383"/>
      <c r="N10" s="385" t="e">
        <f ca="1">OFFSET('Profil classe'!E$7,'Profil élève'!$C$18,0)</f>
        <v>#N/A</v>
      </c>
      <c r="O10" s="386"/>
      <c r="P10" s="386"/>
      <c r="Q10" s="386"/>
      <c r="R10" s="386"/>
      <c r="S10" s="386"/>
      <c r="T10" s="386"/>
      <c r="U10" s="386"/>
      <c r="V10" s="385" t="e">
        <f ca="1">OFFSET('Profil classe'!F$7,'Profil élève'!$C$18,0)</f>
        <v>#N/A</v>
      </c>
      <c r="W10" s="386"/>
      <c r="X10" s="386"/>
      <c r="Y10" s="386"/>
      <c r="Z10" s="386"/>
      <c r="AA10" s="386"/>
      <c r="AB10" s="385" t="e">
        <f ca="1">OFFSET('Profil classe'!G$7,'Profil élève'!$C$18,0)</f>
        <v>#N/A</v>
      </c>
      <c r="AC10" s="386"/>
      <c r="AD10" s="386"/>
      <c r="AE10" s="386"/>
      <c r="AF10" s="386"/>
      <c r="AG10" s="386"/>
      <c r="AH10" s="386"/>
      <c r="AI10" s="386"/>
      <c r="AJ10" s="386"/>
      <c r="AK10" s="386"/>
      <c r="AL10" s="386"/>
      <c r="AM10" s="386"/>
      <c r="AN10" s="386"/>
      <c r="AO10" s="386"/>
      <c r="AP10" s="386"/>
      <c r="AQ10" s="385" t="e">
        <f ca="1">OFFSET('Profil classe'!H$7,'Profil élève'!$C$18,0)</f>
        <v>#N/A</v>
      </c>
      <c r="AR10" s="386"/>
      <c r="AS10" s="386"/>
      <c r="AT10" s="386"/>
      <c r="AU10" s="386"/>
      <c r="AV10" s="386"/>
      <c r="AW10" s="386"/>
      <c r="AX10" s="386"/>
      <c r="AY10" s="386"/>
      <c r="AZ10" s="386"/>
      <c r="BA10" s="386"/>
      <c r="BB10" s="381"/>
      <c r="BC10" s="381"/>
      <c r="BD10" s="382"/>
      <c r="BE10" s="382"/>
      <c r="BF10" s="36"/>
      <c r="BG10" s="36"/>
      <c r="BH10" s="36"/>
      <c r="BI10" s="4"/>
      <c r="BL10" s="123"/>
      <c r="BM10" s="123"/>
      <c r="BN10" s="123"/>
      <c r="BO10" s="122"/>
      <c r="BP10" s="122"/>
      <c r="BQ10" s="122"/>
      <c r="BR10" s="122"/>
      <c r="BS10" s="122"/>
      <c r="BT10" s="122"/>
      <c r="BU10" s="122"/>
      <c r="BV10" s="122"/>
      <c r="BW10" s="122"/>
      <c r="BX10" s="122"/>
      <c r="BY10" s="122"/>
      <c r="BZ10" s="122"/>
    </row>
    <row r="11" spans="1:78" ht="39.950000000000003" customHeight="1">
      <c r="A11" s="393" t="s">
        <v>206</v>
      </c>
      <c r="B11" s="390"/>
      <c r="C11" s="391"/>
      <c r="D11" s="409" t="e">
        <f ca="1">OFFSET('Profil classe'!J$7,'Profil élève'!$C$18,0)</f>
        <v>#N/A</v>
      </c>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10"/>
      <c r="AS11" s="410"/>
      <c r="AT11" s="410"/>
      <c r="AU11" s="410"/>
      <c r="AV11" s="410"/>
      <c r="AW11" s="410"/>
      <c r="AX11" s="410"/>
      <c r="AY11" s="410"/>
      <c r="AZ11" s="410"/>
      <c r="BA11" s="410"/>
      <c r="BB11" s="387"/>
      <c r="BC11" s="387"/>
      <c r="BD11" s="361"/>
      <c r="BE11" s="361"/>
      <c r="BF11" s="36"/>
      <c r="BG11" s="36"/>
      <c r="BH11" s="36"/>
      <c r="BI11" s="4"/>
      <c r="BL11" s="123"/>
      <c r="BM11" s="123"/>
      <c r="BN11" s="123"/>
      <c r="BO11" s="122"/>
      <c r="BP11" s="122"/>
      <c r="BQ11" s="122"/>
      <c r="BR11" s="122"/>
      <c r="BS11" s="122"/>
      <c r="BT11" s="122"/>
      <c r="BU11" s="122"/>
      <c r="BV11" s="122"/>
      <c r="BW11" s="122"/>
      <c r="BX11" s="122"/>
      <c r="BY11" s="122"/>
      <c r="BZ11" s="122"/>
    </row>
    <row r="12" spans="1:78" ht="20.100000000000001" customHeight="1">
      <c r="A12" s="369"/>
      <c r="B12" s="369"/>
      <c r="C12" s="370"/>
      <c r="D12" s="371"/>
      <c r="E12" s="371"/>
      <c r="F12" s="371"/>
      <c r="G12" s="371"/>
      <c r="H12" s="371"/>
      <c r="I12" s="371"/>
      <c r="J12" s="371"/>
      <c r="K12" s="371"/>
      <c r="L12" s="371"/>
      <c r="M12" s="371"/>
      <c r="N12" s="372"/>
      <c r="O12" s="372"/>
      <c r="P12" s="372"/>
      <c r="Q12" s="372"/>
      <c r="R12" s="372"/>
      <c r="S12" s="372"/>
      <c r="T12" s="372"/>
      <c r="U12" s="372"/>
      <c r="V12" s="372"/>
      <c r="W12" s="372"/>
      <c r="X12" s="98"/>
      <c r="Y12" s="98"/>
      <c r="Z12" s="98"/>
      <c r="AA12" s="98"/>
      <c r="AB12" s="98"/>
      <c r="AC12" s="98"/>
      <c r="AD12" s="98"/>
      <c r="AE12" s="98"/>
      <c r="AF12" s="98"/>
      <c r="AG12" s="98"/>
      <c r="AH12" s="373"/>
      <c r="AI12" s="373"/>
      <c r="AJ12" s="373"/>
      <c r="AK12" s="373"/>
      <c r="AL12" s="373"/>
      <c r="AM12" s="373"/>
      <c r="AN12" s="373"/>
      <c r="AO12" s="373"/>
      <c r="AP12" s="373"/>
      <c r="AQ12" s="373"/>
      <c r="AR12" s="146"/>
      <c r="AS12" s="146"/>
      <c r="AT12" s="146"/>
      <c r="AU12" s="146"/>
      <c r="AV12" s="146"/>
      <c r="AW12" s="146"/>
      <c r="AX12" s="146"/>
      <c r="AY12" s="146"/>
      <c r="AZ12" s="146"/>
      <c r="BA12" s="146"/>
      <c r="BB12" s="377"/>
      <c r="BC12" s="376"/>
      <c r="BD12" s="378"/>
      <c r="BE12" s="379"/>
      <c r="BF12" s="368"/>
      <c r="BG12" s="368"/>
      <c r="BH12" s="368"/>
      <c r="BI12" s="4"/>
      <c r="BL12" s="123"/>
      <c r="BM12" s="123"/>
      <c r="BN12" s="123"/>
      <c r="BO12" s="122"/>
      <c r="BP12" s="122"/>
      <c r="BQ12" s="122"/>
      <c r="BR12" s="122"/>
      <c r="BS12" s="122"/>
      <c r="BT12" s="122"/>
      <c r="BU12" s="122"/>
      <c r="BV12" s="122"/>
      <c r="BW12" s="122"/>
      <c r="BX12" s="122"/>
      <c r="BY12" s="122"/>
      <c r="BZ12" s="122"/>
    </row>
    <row r="13" spans="1:78" s="43" customFormat="1" ht="26.1" customHeight="1">
      <c r="A13" s="369"/>
      <c r="B13" s="369"/>
      <c r="C13" s="370"/>
      <c r="D13" s="86"/>
      <c r="E13" s="86"/>
      <c r="F13" s="86"/>
      <c r="G13" s="86"/>
      <c r="H13" s="86"/>
      <c r="I13" s="86"/>
      <c r="J13" s="86"/>
      <c r="K13" s="86"/>
      <c r="L13" s="86"/>
      <c r="M13" s="86"/>
      <c r="N13" s="87"/>
      <c r="O13" s="87"/>
      <c r="P13" s="87"/>
      <c r="Q13" s="87"/>
      <c r="R13" s="87"/>
      <c r="S13" s="87"/>
      <c r="T13" s="87"/>
      <c r="U13" s="87"/>
      <c r="V13" s="87"/>
      <c r="W13" s="87"/>
      <c r="X13" s="87"/>
      <c r="Y13" s="87"/>
      <c r="Z13" s="87"/>
      <c r="AA13" s="87"/>
      <c r="AB13" s="87"/>
      <c r="AC13" s="87"/>
      <c r="AD13" s="87"/>
      <c r="AE13" s="87"/>
      <c r="AF13" s="87"/>
      <c r="AG13" s="87"/>
      <c r="AH13" s="88"/>
      <c r="AI13" s="88"/>
      <c r="AJ13" s="88"/>
      <c r="AK13" s="88"/>
      <c r="AL13" s="88"/>
      <c r="AM13" s="88"/>
      <c r="AN13" s="88"/>
      <c r="AO13" s="88"/>
      <c r="AP13" s="88"/>
      <c r="AQ13" s="88"/>
      <c r="AR13" s="88"/>
      <c r="AS13" s="88"/>
      <c r="AT13" s="88"/>
      <c r="AU13" s="88"/>
      <c r="AV13" s="88"/>
      <c r="AW13" s="88"/>
      <c r="AX13" s="88"/>
      <c r="AY13" s="88"/>
      <c r="AZ13" s="88"/>
      <c r="BA13" s="88"/>
      <c r="BB13" s="377"/>
      <c r="BC13" s="376"/>
      <c r="BD13" s="378"/>
      <c r="BE13" s="379"/>
      <c r="BF13" s="368"/>
      <c r="BG13" s="368"/>
      <c r="BH13" s="368"/>
      <c r="BI13" s="42"/>
      <c r="BJ13" s="12" t="s">
        <v>26</v>
      </c>
      <c r="BK13" s="12" t="s">
        <v>36</v>
      </c>
      <c r="BL13" s="152"/>
      <c r="BM13" s="152"/>
      <c r="BN13" s="152"/>
      <c r="BO13" s="189"/>
      <c r="BP13" s="189"/>
      <c r="BQ13" s="189"/>
      <c r="BR13" s="189"/>
      <c r="BS13" s="189"/>
      <c r="BT13" s="189"/>
      <c r="BU13" s="189"/>
      <c r="BV13" s="189"/>
      <c r="BW13" s="189"/>
      <c r="BX13" s="189"/>
      <c r="BY13" s="189"/>
      <c r="BZ13" s="189"/>
    </row>
    <row r="14" spans="1:78" s="5" customFormat="1" ht="20.100000000000001" customHeight="1">
      <c r="A14" s="369"/>
      <c r="B14" s="369"/>
      <c r="C14" s="370"/>
      <c r="D14" s="374"/>
      <c r="E14" s="374"/>
      <c r="F14" s="374"/>
      <c r="G14" s="374"/>
      <c r="H14" s="374"/>
      <c r="I14" s="374"/>
      <c r="J14" s="374"/>
      <c r="K14" s="374"/>
      <c r="L14" s="374"/>
      <c r="M14" s="374"/>
      <c r="N14" s="374"/>
      <c r="O14" s="374"/>
      <c r="P14" s="374"/>
      <c r="Q14" s="374"/>
      <c r="R14" s="374"/>
      <c r="S14" s="374"/>
      <c r="T14" s="374"/>
      <c r="U14" s="374"/>
      <c r="V14" s="374"/>
      <c r="W14" s="374"/>
      <c r="X14" s="153"/>
      <c r="Y14" s="153"/>
      <c r="Z14" s="153"/>
      <c r="AA14" s="153"/>
      <c r="AB14" s="153"/>
      <c r="AC14" s="153"/>
      <c r="AD14" s="153"/>
      <c r="AE14" s="153"/>
      <c r="AF14" s="153"/>
      <c r="AG14" s="153"/>
      <c r="AH14" s="374"/>
      <c r="AI14" s="374"/>
      <c r="AJ14" s="374"/>
      <c r="AK14" s="374"/>
      <c r="AL14" s="374"/>
      <c r="AM14" s="374"/>
      <c r="AN14" s="374"/>
      <c r="AO14" s="374"/>
      <c r="AP14" s="374"/>
      <c r="AQ14" s="374"/>
      <c r="AR14" s="153"/>
      <c r="AS14" s="153"/>
      <c r="AT14" s="153"/>
      <c r="AU14" s="153"/>
      <c r="AV14" s="153"/>
      <c r="AW14" s="153"/>
      <c r="AX14" s="153"/>
      <c r="AY14" s="153"/>
      <c r="AZ14" s="153"/>
      <c r="BA14" s="153"/>
      <c r="BB14" s="89"/>
      <c r="BC14" s="89"/>
      <c r="BD14" s="90"/>
      <c r="BE14" s="91"/>
      <c r="BF14" s="187"/>
      <c r="BG14" s="188"/>
      <c r="BH14" s="188"/>
      <c r="BI14" s="122"/>
      <c r="BJ14" s="186" t="e">
        <f ca="1">IF(BD8="","",BD8)</f>
        <v>#N/A</v>
      </c>
      <c r="BK14" s="186" t="str">
        <f>IF(BD14="","",BD14)</f>
        <v/>
      </c>
      <c r="BL14" s="123"/>
      <c r="BM14" s="123"/>
      <c r="BN14" s="123"/>
      <c r="BO14" s="122"/>
      <c r="BP14" s="122"/>
      <c r="BQ14" s="122"/>
      <c r="BR14" s="122"/>
      <c r="BS14" s="122"/>
      <c r="BT14" s="122"/>
      <c r="BU14" s="122"/>
      <c r="BV14" s="122"/>
      <c r="BW14" s="122"/>
      <c r="BX14" s="122"/>
      <c r="BY14" s="122"/>
      <c r="BZ14" s="122"/>
    </row>
    <row r="15" spans="1:78" ht="26.1" customHeight="1">
      <c r="A15" s="369"/>
      <c r="B15" s="369"/>
      <c r="C15" s="92"/>
      <c r="D15" s="367"/>
      <c r="E15" s="367"/>
      <c r="F15" s="367"/>
      <c r="G15" s="367"/>
      <c r="H15" s="367"/>
      <c r="I15" s="367"/>
      <c r="J15" s="367"/>
      <c r="K15" s="367"/>
      <c r="L15" s="367"/>
      <c r="M15" s="367"/>
      <c r="N15" s="367"/>
      <c r="O15" s="367"/>
      <c r="P15" s="367"/>
      <c r="Q15" s="367"/>
      <c r="R15" s="367"/>
      <c r="S15" s="367"/>
      <c r="T15" s="367"/>
      <c r="U15" s="367"/>
      <c r="V15" s="367"/>
      <c r="W15" s="367"/>
      <c r="X15" s="99"/>
      <c r="Y15" s="99"/>
      <c r="Z15" s="99"/>
      <c r="AA15" s="99"/>
      <c r="AB15" s="99"/>
      <c r="AC15" s="99"/>
      <c r="AD15" s="99"/>
      <c r="AE15" s="99"/>
      <c r="AF15" s="99"/>
      <c r="AG15" s="99"/>
      <c r="AH15" s="367"/>
      <c r="AI15" s="367"/>
      <c r="AJ15" s="367"/>
      <c r="AK15" s="367"/>
      <c r="AL15" s="367"/>
      <c r="AM15" s="367"/>
      <c r="AN15" s="367"/>
      <c r="AO15" s="367"/>
      <c r="AP15" s="367"/>
      <c r="AQ15" s="367"/>
      <c r="AR15" s="148"/>
      <c r="AS15" s="148"/>
      <c r="AT15" s="148"/>
      <c r="AU15" s="148"/>
      <c r="AV15" s="148"/>
      <c r="AW15" s="148"/>
      <c r="AX15" s="148"/>
      <c r="AY15" s="148"/>
      <c r="AZ15" s="148"/>
      <c r="BA15" s="148"/>
      <c r="BB15" s="375"/>
      <c r="BC15" s="375"/>
      <c r="BD15" s="366"/>
      <c r="BE15" s="366"/>
      <c r="BF15" s="4"/>
      <c r="BG15" s="49"/>
      <c r="BH15" s="49"/>
      <c r="BI15" s="49"/>
      <c r="BJ15" s="32"/>
      <c r="BK15" s="32"/>
      <c r="BL15" s="122"/>
      <c r="BM15" s="122"/>
      <c r="BN15" s="122"/>
      <c r="BO15" s="122"/>
      <c r="BP15" s="122"/>
      <c r="BQ15" s="122"/>
      <c r="BR15" s="122"/>
      <c r="BS15" s="122"/>
      <c r="BT15" s="122"/>
      <c r="BU15" s="122"/>
      <c r="BV15" s="122"/>
      <c r="BW15" s="122"/>
      <c r="BX15" s="122"/>
      <c r="BY15" s="122"/>
      <c r="BZ15" s="122"/>
    </row>
    <row r="16" spans="1:78" ht="26.1" customHeight="1">
      <c r="A16" s="369"/>
      <c r="B16" s="369"/>
      <c r="C16" s="93"/>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2"/>
      <c r="AQ16" s="362"/>
      <c r="AR16" s="147"/>
      <c r="AS16" s="147"/>
      <c r="AT16" s="147"/>
      <c r="AU16" s="147"/>
      <c r="AV16" s="147"/>
      <c r="AW16" s="147"/>
      <c r="AX16" s="147"/>
      <c r="AY16" s="147"/>
      <c r="AZ16" s="147"/>
      <c r="BA16" s="147"/>
      <c r="BB16" s="375"/>
      <c r="BC16" s="375"/>
      <c r="BD16" s="366"/>
      <c r="BE16" s="366"/>
      <c r="BF16" s="4"/>
      <c r="BG16" s="4"/>
      <c r="BH16" s="4"/>
      <c r="BI16" s="4"/>
      <c r="BL16" s="122"/>
      <c r="BM16" s="122"/>
      <c r="BN16" s="122"/>
      <c r="BO16" s="122"/>
      <c r="BP16" s="122"/>
      <c r="BQ16" s="122"/>
      <c r="BR16" s="122"/>
      <c r="BS16" s="122"/>
      <c r="BT16" s="122"/>
      <c r="BU16" s="122"/>
      <c r="BV16" s="122"/>
      <c r="BW16" s="122"/>
      <c r="BX16" s="122"/>
      <c r="BY16" s="122"/>
      <c r="BZ16" s="122"/>
    </row>
    <row r="17" spans="1:78" ht="26.1" customHeight="1">
      <c r="A17" s="369"/>
      <c r="B17" s="369"/>
      <c r="C17" s="94"/>
      <c r="D17" s="95"/>
      <c r="E17" s="95"/>
      <c r="F17" s="95"/>
      <c r="G17" s="95"/>
      <c r="H17" s="95"/>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363"/>
      <c r="BC17" s="363"/>
      <c r="BD17" s="364"/>
      <c r="BE17" s="364"/>
      <c r="BF17" s="4"/>
      <c r="BG17" s="4"/>
      <c r="BH17" s="4"/>
      <c r="BI17" s="4"/>
      <c r="BL17" s="122"/>
      <c r="BM17" s="122"/>
      <c r="BN17" s="122"/>
      <c r="BO17" s="122"/>
      <c r="BP17" s="122"/>
      <c r="BQ17" s="122"/>
      <c r="BR17" s="122"/>
      <c r="BS17" s="122"/>
      <c r="BT17" s="122"/>
      <c r="BU17" s="122"/>
      <c r="BV17" s="122"/>
      <c r="BW17" s="122"/>
      <c r="BX17" s="122"/>
      <c r="BY17" s="122"/>
      <c r="BZ17" s="122"/>
    </row>
    <row r="18" spans="1:78" s="24" customFormat="1" ht="12.75" hidden="1" customHeight="1">
      <c r="A18" s="50"/>
      <c r="B18" s="51" t="s">
        <v>11</v>
      </c>
      <c r="C18" s="52" t="e">
        <f>MATCH(K4,'FRA-CM2'!B6:B40,0)-1</f>
        <v>#N/A</v>
      </c>
      <c r="D18" s="37"/>
      <c r="E18" s="37"/>
      <c r="F18" s="37"/>
      <c r="G18" s="37"/>
      <c r="H18" s="37"/>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I18" s="19"/>
      <c r="BL18" s="96"/>
      <c r="BM18" s="96"/>
      <c r="BN18" s="96"/>
      <c r="BO18" s="96"/>
      <c r="BP18" s="96"/>
      <c r="BQ18" s="96"/>
      <c r="BR18" s="96"/>
      <c r="BS18" s="96"/>
      <c r="BT18" s="96"/>
      <c r="BU18" s="96"/>
      <c r="BV18" s="96"/>
      <c r="BW18" s="96"/>
      <c r="BX18" s="96"/>
      <c r="BY18" s="96"/>
      <c r="BZ18" s="96"/>
    </row>
    <row r="19" spans="1:78" s="20" customFormat="1" ht="12.75" hidden="1" customHeight="1">
      <c r="A19" s="53">
        <v>1</v>
      </c>
      <c r="B19" s="13" t="str">
        <f>IF('FRA-CM2'!B6&lt;&gt;"",'FRA-CM2'!B6,"")</f>
        <v/>
      </c>
      <c r="C19" s="37"/>
      <c r="D19" s="37"/>
      <c r="E19" s="37"/>
      <c r="F19" s="37"/>
      <c r="G19" s="37"/>
      <c r="H19" s="37"/>
      <c r="BI19" s="19"/>
      <c r="BL19" s="96"/>
      <c r="BM19" s="96"/>
      <c r="BN19" s="96"/>
      <c r="BO19" s="96"/>
      <c r="BP19" s="96"/>
      <c r="BQ19" s="96"/>
      <c r="BR19" s="96"/>
      <c r="BS19" s="96"/>
      <c r="BT19" s="96"/>
      <c r="BU19" s="96"/>
      <c r="BV19" s="96"/>
      <c r="BW19" s="96"/>
      <c r="BX19" s="96"/>
      <c r="BY19" s="96"/>
      <c r="BZ19" s="96"/>
    </row>
    <row r="20" spans="1:78" s="20" customFormat="1" ht="12.75" hidden="1" customHeight="1">
      <c r="A20" s="53">
        <v>2</v>
      </c>
      <c r="B20" s="13" t="str">
        <f>IF('FRA-CM2'!B7&lt;&gt;"",'FRA-CM2'!B7,"")</f>
        <v/>
      </c>
      <c r="C20" s="37"/>
      <c r="D20" s="37"/>
      <c r="E20" s="37"/>
      <c r="F20" s="37"/>
      <c r="G20" s="37"/>
      <c r="H20" s="37"/>
      <c r="BI20" s="19"/>
      <c r="BL20" s="96"/>
      <c r="BM20" s="96"/>
      <c r="BN20" s="96"/>
      <c r="BO20" s="96"/>
      <c r="BP20" s="96"/>
      <c r="BQ20" s="96"/>
      <c r="BR20" s="96"/>
      <c r="BS20" s="96"/>
      <c r="BT20" s="96"/>
      <c r="BU20" s="96"/>
      <c r="BV20" s="96"/>
      <c r="BW20" s="96"/>
      <c r="BX20" s="96"/>
      <c r="BY20" s="96"/>
      <c r="BZ20" s="96"/>
    </row>
    <row r="21" spans="1:78" s="20" customFormat="1" ht="12.75" hidden="1" customHeight="1">
      <c r="A21" s="53">
        <v>3</v>
      </c>
      <c r="B21" s="13" t="str">
        <f>IF('FRA-CM2'!B8&lt;&gt;"",'FRA-CM2'!B8,"")</f>
        <v/>
      </c>
      <c r="C21" s="37"/>
      <c r="D21" s="37"/>
      <c r="E21" s="37"/>
      <c r="F21" s="37"/>
      <c r="G21" s="37"/>
      <c r="H21" s="37"/>
      <c r="BI21" s="19"/>
      <c r="BL21" s="96"/>
      <c r="BM21" s="96"/>
      <c r="BN21" s="96"/>
      <c r="BO21" s="96"/>
      <c r="BP21" s="96"/>
      <c r="BQ21" s="96"/>
      <c r="BR21" s="96"/>
      <c r="BS21" s="96"/>
      <c r="BT21" s="96"/>
      <c r="BU21" s="96"/>
      <c r="BV21" s="96"/>
      <c r="BW21" s="96"/>
      <c r="BX21" s="96"/>
      <c r="BY21" s="96"/>
      <c r="BZ21" s="96"/>
    </row>
    <row r="22" spans="1:78" s="20" customFormat="1" ht="12.75" hidden="1" customHeight="1">
      <c r="A22" s="53">
        <v>4</v>
      </c>
      <c r="B22" s="13" t="str">
        <f>IF('FRA-CM2'!B9&lt;&gt;"",'FRA-CM2'!B9,"")</f>
        <v/>
      </c>
      <c r="C22" s="37"/>
      <c r="D22" s="37"/>
      <c r="E22" s="37"/>
      <c r="F22" s="37"/>
      <c r="G22" s="37"/>
      <c r="H22" s="37"/>
      <c r="BI22" s="19"/>
      <c r="BL22" s="96"/>
      <c r="BM22" s="96"/>
      <c r="BN22" s="96"/>
      <c r="BO22" s="96"/>
      <c r="BP22" s="96"/>
      <c r="BQ22" s="96"/>
      <c r="BR22" s="96"/>
      <c r="BS22" s="96"/>
      <c r="BT22" s="96"/>
      <c r="BU22" s="96"/>
      <c r="BV22" s="96"/>
      <c r="BW22" s="96"/>
      <c r="BX22" s="96"/>
      <c r="BY22" s="96"/>
      <c r="BZ22" s="96"/>
    </row>
    <row r="23" spans="1:78" s="20" customFormat="1" ht="12.75" hidden="1" customHeight="1">
      <c r="A23" s="53">
        <v>5</v>
      </c>
      <c r="B23" s="13" t="str">
        <f>IF('FRA-CM2'!B10&lt;&gt;"",'FRA-CM2'!B10,"")</f>
        <v/>
      </c>
      <c r="C23" s="37"/>
      <c r="D23" s="37"/>
      <c r="E23" s="37"/>
      <c r="F23" s="37"/>
      <c r="G23" s="37"/>
      <c r="H23" s="37"/>
      <c r="BI23" s="19"/>
      <c r="BL23" s="96"/>
      <c r="BM23" s="96"/>
      <c r="BN23" s="96"/>
      <c r="BO23" s="96"/>
      <c r="BP23" s="96"/>
      <c r="BQ23" s="96"/>
      <c r="BR23" s="96"/>
      <c r="BS23" s="96"/>
      <c r="BT23" s="96"/>
      <c r="BU23" s="96"/>
      <c r="BV23" s="96"/>
      <c r="BW23" s="96"/>
      <c r="BX23" s="96"/>
      <c r="BY23" s="96"/>
      <c r="BZ23" s="96"/>
    </row>
    <row r="24" spans="1:78" s="20" customFormat="1" ht="12.75" hidden="1" customHeight="1">
      <c r="A24" s="53">
        <v>6</v>
      </c>
      <c r="B24" s="13" t="str">
        <f>IF('FRA-CM2'!B11&lt;&gt;"",'FRA-CM2'!B11,"")</f>
        <v/>
      </c>
      <c r="C24" s="37"/>
      <c r="D24" s="37"/>
      <c r="E24" s="37"/>
      <c r="F24" s="37"/>
      <c r="G24" s="37"/>
      <c r="H24" s="37"/>
      <c r="BI24" s="19"/>
      <c r="BL24" s="96"/>
      <c r="BM24" s="96"/>
      <c r="BN24" s="96"/>
      <c r="BO24" s="96"/>
      <c r="BP24" s="96"/>
      <c r="BQ24" s="96"/>
      <c r="BR24" s="96"/>
      <c r="BS24" s="96"/>
      <c r="BT24" s="96"/>
      <c r="BU24" s="96"/>
      <c r="BV24" s="96"/>
      <c r="BW24" s="96"/>
      <c r="BX24" s="96"/>
      <c r="BY24" s="96"/>
      <c r="BZ24" s="96"/>
    </row>
    <row r="25" spans="1:78" s="20" customFormat="1" ht="12.75" hidden="1" customHeight="1">
      <c r="A25" s="53">
        <v>7</v>
      </c>
      <c r="B25" s="13" t="str">
        <f>IF('FRA-CM2'!B12&lt;&gt;"",'FRA-CM2'!B12,"")</f>
        <v/>
      </c>
      <c r="C25" s="37"/>
      <c r="D25" s="37"/>
      <c r="E25" s="37"/>
      <c r="F25" s="37"/>
      <c r="G25" s="37"/>
      <c r="H25" s="37"/>
      <c r="BI25" s="19"/>
      <c r="BL25" s="96"/>
      <c r="BM25" s="96"/>
      <c r="BN25" s="96"/>
      <c r="BO25" s="96"/>
      <c r="BP25" s="96"/>
      <c r="BQ25" s="96"/>
      <c r="BR25" s="96"/>
      <c r="BS25" s="96"/>
      <c r="BT25" s="96"/>
      <c r="BU25" s="96"/>
      <c r="BV25" s="96"/>
      <c r="BW25" s="96"/>
      <c r="BX25" s="96"/>
      <c r="BY25" s="96"/>
      <c r="BZ25" s="96"/>
    </row>
    <row r="26" spans="1:78" s="20" customFormat="1" ht="12.75" hidden="1" customHeight="1">
      <c r="A26" s="53">
        <v>8</v>
      </c>
      <c r="B26" s="13" t="str">
        <f>IF('FRA-CM2'!B13&lt;&gt;"",'FRA-CM2'!B13,"")</f>
        <v/>
      </c>
      <c r="C26" s="37"/>
      <c r="D26" s="37"/>
      <c r="E26" s="37"/>
      <c r="F26" s="37"/>
      <c r="G26" s="37"/>
      <c r="H26" s="37"/>
      <c r="BI26" s="19"/>
      <c r="BL26" s="96"/>
      <c r="BM26" s="96"/>
      <c r="BN26" s="96"/>
      <c r="BO26" s="96"/>
      <c r="BP26" s="96"/>
      <c r="BQ26" s="96"/>
      <c r="BR26" s="96"/>
      <c r="BS26" s="96"/>
      <c r="BT26" s="96"/>
      <c r="BU26" s="96"/>
      <c r="BV26" s="96"/>
      <c r="BW26" s="96"/>
      <c r="BX26" s="96"/>
      <c r="BY26" s="96"/>
      <c r="BZ26" s="96"/>
    </row>
    <row r="27" spans="1:78" s="20" customFormat="1" ht="12.75" hidden="1" customHeight="1">
      <c r="A27" s="53">
        <v>9</v>
      </c>
      <c r="B27" s="13" t="str">
        <f>IF('FRA-CM2'!B14&lt;&gt;"",'FRA-CM2'!B14,"")</f>
        <v/>
      </c>
      <c r="C27" s="37"/>
      <c r="D27" s="37"/>
      <c r="E27" s="37"/>
      <c r="F27" s="37"/>
      <c r="G27" s="37"/>
      <c r="H27" s="37"/>
      <c r="BI27" s="19"/>
      <c r="BL27" s="96"/>
      <c r="BM27" s="96"/>
      <c r="BN27" s="96"/>
      <c r="BO27" s="96"/>
      <c r="BP27" s="96"/>
      <c r="BQ27" s="96"/>
      <c r="BR27" s="96"/>
      <c r="BS27" s="96"/>
      <c r="BT27" s="96"/>
      <c r="BU27" s="96"/>
      <c r="BV27" s="96"/>
      <c r="BW27" s="96"/>
      <c r="BX27" s="96"/>
      <c r="BY27" s="96"/>
      <c r="BZ27" s="96"/>
    </row>
    <row r="28" spans="1:78" s="20" customFormat="1" ht="12.75" hidden="1" customHeight="1">
      <c r="A28" s="53">
        <v>10</v>
      </c>
      <c r="B28" s="13" t="str">
        <f>IF('FRA-CM2'!B15&lt;&gt;"",'FRA-CM2'!B15,"")</f>
        <v/>
      </c>
      <c r="C28" s="37"/>
      <c r="D28" s="37"/>
      <c r="E28" s="37"/>
      <c r="F28" s="37"/>
      <c r="G28" s="37"/>
      <c r="H28" s="37"/>
      <c r="BI28" s="19"/>
      <c r="BL28" s="96"/>
      <c r="BM28" s="96"/>
      <c r="BN28" s="96"/>
      <c r="BO28" s="96"/>
      <c r="BP28" s="96"/>
      <c r="BQ28" s="96"/>
      <c r="BR28" s="96"/>
      <c r="BS28" s="96"/>
      <c r="BT28" s="96"/>
      <c r="BU28" s="96"/>
      <c r="BV28" s="96"/>
      <c r="BW28" s="96"/>
      <c r="BX28" s="96"/>
      <c r="BY28" s="96"/>
      <c r="BZ28" s="96"/>
    </row>
    <row r="29" spans="1:78" s="20" customFormat="1" ht="12.75" hidden="1" customHeight="1">
      <c r="A29" s="53">
        <v>11</v>
      </c>
      <c r="B29" s="13" t="str">
        <f>IF('FRA-CM2'!B16&lt;&gt;"",'FRA-CM2'!B16,"")</f>
        <v/>
      </c>
      <c r="C29" s="37"/>
      <c r="D29" s="37"/>
      <c r="E29" s="37"/>
      <c r="F29" s="37"/>
      <c r="G29" s="37"/>
      <c r="H29" s="37"/>
      <c r="BI29" s="19"/>
      <c r="BL29" s="96"/>
      <c r="BM29" s="96"/>
      <c r="BN29" s="96"/>
      <c r="BO29" s="96"/>
      <c r="BP29" s="96"/>
      <c r="BQ29" s="96"/>
      <c r="BR29" s="96"/>
      <c r="BS29" s="96"/>
      <c r="BT29" s="96"/>
      <c r="BU29" s="96"/>
      <c r="BV29" s="96"/>
      <c r="BW29" s="96"/>
      <c r="BX29" s="96"/>
      <c r="BY29" s="96"/>
      <c r="BZ29" s="96"/>
    </row>
    <row r="30" spans="1:78" s="20" customFormat="1" ht="12.75" hidden="1" customHeight="1">
      <c r="A30" s="53">
        <v>12</v>
      </c>
      <c r="B30" s="13" t="str">
        <f>IF('FRA-CM2'!B17&lt;&gt;"",'FRA-CM2'!B17,"")</f>
        <v/>
      </c>
      <c r="C30" s="37"/>
      <c r="D30" s="37"/>
      <c r="E30" s="37"/>
      <c r="F30" s="37"/>
      <c r="G30" s="37"/>
      <c r="H30" s="37"/>
      <c r="BI30" s="19"/>
      <c r="BL30" s="96"/>
      <c r="BM30" s="96"/>
      <c r="BN30" s="96"/>
      <c r="BO30" s="96"/>
      <c r="BP30" s="96"/>
      <c r="BQ30" s="96"/>
      <c r="BR30" s="96"/>
      <c r="BS30" s="96"/>
      <c r="BT30" s="96"/>
      <c r="BU30" s="96"/>
      <c r="BV30" s="96"/>
      <c r="BW30" s="96"/>
      <c r="BX30" s="96"/>
      <c r="BY30" s="96"/>
      <c r="BZ30" s="96"/>
    </row>
    <row r="31" spans="1:78" s="20" customFormat="1" ht="12.75" hidden="1" customHeight="1">
      <c r="A31" s="53">
        <v>13</v>
      </c>
      <c r="B31" s="13" t="str">
        <f>IF('FRA-CM2'!B18&lt;&gt;"",'FRA-CM2'!B18,"")</f>
        <v/>
      </c>
      <c r="C31" s="37"/>
      <c r="D31" s="37"/>
      <c r="E31" s="37"/>
      <c r="F31" s="37"/>
      <c r="G31" s="37"/>
      <c r="H31" s="37"/>
      <c r="BI31" s="19"/>
      <c r="BL31" s="96"/>
      <c r="BM31" s="96"/>
      <c r="BN31" s="96"/>
      <c r="BO31" s="96"/>
      <c r="BP31" s="96"/>
      <c r="BQ31" s="96"/>
      <c r="BR31" s="96"/>
      <c r="BS31" s="96"/>
      <c r="BT31" s="96"/>
      <c r="BU31" s="96"/>
      <c r="BV31" s="96"/>
      <c r="BW31" s="96"/>
      <c r="BX31" s="96"/>
      <c r="BY31" s="96"/>
      <c r="BZ31" s="96"/>
    </row>
    <row r="32" spans="1:78" s="20" customFormat="1" ht="12.75" hidden="1" customHeight="1">
      <c r="A32" s="53">
        <v>14</v>
      </c>
      <c r="B32" s="13" t="str">
        <f>IF('FRA-CM2'!B19&lt;&gt;"",'FRA-CM2'!B19,"")</f>
        <v/>
      </c>
      <c r="C32" s="37"/>
      <c r="D32" s="37"/>
      <c r="E32" s="37"/>
      <c r="F32" s="37"/>
      <c r="G32" s="37"/>
      <c r="H32" s="37"/>
      <c r="BI32" s="19"/>
      <c r="BL32" s="96"/>
      <c r="BM32" s="96"/>
      <c r="BN32" s="96"/>
      <c r="BO32" s="96"/>
      <c r="BP32" s="96"/>
      <c r="BQ32" s="96"/>
      <c r="BR32" s="96"/>
      <c r="BS32" s="96"/>
      <c r="BT32" s="96"/>
      <c r="BU32" s="96"/>
      <c r="BV32" s="96"/>
      <c r="BW32" s="96"/>
      <c r="BX32" s="96"/>
      <c r="BY32" s="96"/>
      <c r="BZ32" s="96"/>
    </row>
    <row r="33" spans="1:78" s="20" customFormat="1" ht="12.75" hidden="1" customHeight="1">
      <c r="A33" s="53">
        <v>15</v>
      </c>
      <c r="B33" s="13" t="str">
        <f>IF('FRA-CM2'!B20&lt;&gt;"",'FRA-CM2'!B20,"")</f>
        <v/>
      </c>
      <c r="C33" s="37"/>
      <c r="D33" s="37"/>
      <c r="E33" s="37"/>
      <c r="F33" s="37"/>
      <c r="G33" s="37"/>
      <c r="H33" s="37"/>
      <c r="BI33" s="19"/>
      <c r="BL33" s="96"/>
      <c r="BM33" s="96"/>
      <c r="BN33" s="96"/>
      <c r="BO33" s="96"/>
      <c r="BP33" s="96"/>
      <c r="BQ33" s="96"/>
      <c r="BR33" s="96"/>
      <c r="BS33" s="96"/>
      <c r="BT33" s="96"/>
      <c r="BU33" s="96"/>
      <c r="BV33" s="96"/>
      <c r="BW33" s="96"/>
      <c r="BX33" s="96"/>
      <c r="BY33" s="96"/>
      <c r="BZ33" s="96"/>
    </row>
    <row r="34" spans="1:78" s="20" customFormat="1" ht="12.75" hidden="1" customHeight="1">
      <c r="A34" s="53">
        <v>16</v>
      </c>
      <c r="B34" s="13" t="str">
        <f>IF('FRA-CM2'!B21&lt;&gt;"",'FRA-CM2'!B21,"")</f>
        <v/>
      </c>
      <c r="C34" s="37"/>
      <c r="D34" s="37"/>
      <c r="E34" s="37"/>
      <c r="F34" s="37"/>
      <c r="G34" s="37"/>
      <c r="H34" s="37"/>
      <c r="BI34" s="19"/>
      <c r="BL34" s="96"/>
      <c r="BM34" s="96"/>
      <c r="BN34" s="96"/>
      <c r="BO34" s="96"/>
      <c r="BP34" s="96"/>
      <c r="BQ34" s="96"/>
      <c r="BR34" s="96"/>
      <c r="BS34" s="96"/>
      <c r="BT34" s="96"/>
      <c r="BU34" s="96"/>
      <c r="BV34" s="96"/>
      <c r="BW34" s="96"/>
      <c r="BX34" s="96"/>
      <c r="BY34" s="96"/>
      <c r="BZ34" s="96"/>
    </row>
    <row r="35" spans="1:78" s="20" customFormat="1" ht="12.75" hidden="1" customHeight="1">
      <c r="A35" s="53">
        <v>17</v>
      </c>
      <c r="B35" s="13" t="str">
        <f>IF('FRA-CM2'!B22&lt;&gt;"",'FRA-CM2'!B22,"")</f>
        <v/>
      </c>
      <c r="C35" s="37"/>
      <c r="D35" s="37"/>
      <c r="E35" s="37"/>
      <c r="F35" s="37"/>
      <c r="G35" s="37"/>
      <c r="H35" s="37"/>
      <c r="BI35" s="19"/>
      <c r="BL35" s="96"/>
      <c r="BM35" s="96"/>
      <c r="BN35" s="96"/>
      <c r="BO35" s="96"/>
      <c r="BP35" s="96"/>
      <c r="BQ35" s="96"/>
      <c r="BR35" s="96"/>
      <c r="BS35" s="96"/>
      <c r="BT35" s="96"/>
      <c r="BU35" s="96"/>
      <c r="BV35" s="96"/>
      <c r="BW35" s="96"/>
      <c r="BX35" s="96"/>
      <c r="BY35" s="96"/>
      <c r="BZ35" s="96"/>
    </row>
    <row r="36" spans="1:78" s="20" customFormat="1" ht="12.75" hidden="1" customHeight="1">
      <c r="A36" s="53">
        <v>18</v>
      </c>
      <c r="B36" s="13" t="str">
        <f>IF('FRA-CM2'!B23&lt;&gt;"",'FRA-CM2'!B23,"")</f>
        <v/>
      </c>
      <c r="C36" s="37"/>
      <c r="D36" s="37"/>
      <c r="E36" s="37"/>
      <c r="F36" s="37"/>
      <c r="G36" s="37"/>
      <c r="H36" s="37"/>
      <c r="BI36" s="19"/>
      <c r="BL36" s="96"/>
      <c r="BM36" s="96"/>
      <c r="BN36" s="96"/>
      <c r="BO36" s="96"/>
      <c r="BP36" s="96"/>
      <c r="BQ36" s="96"/>
      <c r="BR36" s="96"/>
      <c r="BS36" s="96"/>
      <c r="BT36" s="96"/>
      <c r="BU36" s="96"/>
      <c r="BV36" s="96"/>
      <c r="BW36" s="96"/>
      <c r="BX36" s="96"/>
      <c r="BY36" s="96"/>
      <c r="BZ36" s="96"/>
    </row>
    <row r="37" spans="1:78" s="20" customFormat="1" ht="12.75" hidden="1" customHeight="1">
      <c r="A37" s="53">
        <v>19</v>
      </c>
      <c r="B37" s="13" t="str">
        <f>IF('FRA-CM2'!B24&lt;&gt;"",'FRA-CM2'!B24,"")</f>
        <v/>
      </c>
      <c r="C37" s="37"/>
      <c r="D37" s="37"/>
      <c r="E37" s="37"/>
      <c r="F37" s="37"/>
      <c r="G37" s="37"/>
      <c r="H37" s="37"/>
      <c r="BI37" s="19"/>
      <c r="BL37" s="96"/>
      <c r="BM37" s="96"/>
      <c r="BN37" s="96"/>
      <c r="BO37" s="96"/>
      <c r="BP37" s="96"/>
      <c r="BQ37" s="96"/>
      <c r="BR37" s="96"/>
      <c r="BS37" s="96"/>
      <c r="BT37" s="96"/>
      <c r="BU37" s="96"/>
      <c r="BV37" s="96"/>
      <c r="BW37" s="96"/>
      <c r="BX37" s="96"/>
      <c r="BY37" s="96"/>
      <c r="BZ37" s="96"/>
    </row>
    <row r="38" spans="1:78" s="20" customFormat="1" ht="12.75" hidden="1" customHeight="1">
      <c r="A38" s="53">
        <v>20</v>
      </c>
      <c r="B38" s="13" t="str">
        <f>IF('FRA-CM2'!B25&lt;&gt;"",'FRA-CM2'!B25,"")</f>
        <v/>
      </c>
      <c r="C38" s="37"/>
      <c r="D38" s="37"/>
      <c r="E38" s="37"/>
      <c r="F38" s="37"/>
      <c r="G38" s="37"/>
      <c r="H38" s="37"/>
      <c r="BI38" s="19"/>
      <c r="BL38" s="96"/>
      <c r="BM38" s="96"/>
      <c r="BN38" s="96"/>
      <c r="BO38" s="96"/>
      <c r="BP38" s="96"/>
      <c r="BQ38" s="96"/>
      <c r="BR38" s="96"/>
      <c r="BS38" s="96"/>
      <c r="BT38" s="96"/>
      <c r="BU38" s="96"/>
      <c r="BV38" s="96"/>
      <c r="BW38" s="96"/>
      <c r="BX38" s="96"/>
      <c r="BY38" s="96"/>
      <c r="BZ38" s="96"/>
    </row>
    <row r="39" spans="1:78" s="20" customFormat="1" ht="12.75" hidden="1" customHeight="1">
      <c r="A39" s="53">
        <v>21</v>
      </c>
      <c r="B39" s="13" t="str">
        <f>IF('FRA-CM2'!B26&lt;&gt;"",'FRA-CM2'!B26,"")</f>
        <v/>
      </c>
      <c r="C39" s="37"/>
      <c r="D39" s="37"/>
      <c r="E39" s="37"/>
      <c r="F39" s="37"/>
      <c r="G39" s="37"/>
      <c r="H39" s="37"/>
      <c r="BI39" s="19"/>
      <c r="BL39" s="96"/>
      <c r="BM39" s="96"/>
      <c r="BN39" s="96"/>
      <c r="BO39" s="96"/>
      <c r="BP39" s="96"/>
      <c r="BQ39" s="96"/>
      <c r="BR39" s="96"/>
      <c r="BS39" s="96"/>
      <c r="BT39" s="96"/>
      <c r="BU39" s="96"/>
      <c r="BV39" s="96"/>
      <c r="BW39" s="96"/>
      <c r="BX39" s="96"/>
      <c r="BY39" s="96"/>
      <c r="BZ39" s="96"/>
    </row>
    <row r="40" spans="1:78" s="20" customFormat="1" ht="12.75" hidden="1" customHeight="1">
      <c r="A40" s="53">
        <v>22</v>
      </c>
      <c r="B40" s="13" t="str">
        <f>IF('FRA-CM2'!B27&lt;&gt;"",'FRA-CM2'!B27,"")</f>
        <v/>
      </c>
      <c r="C40" s="37"/>
      <c r="D40" s="37"/>
      <c r="E40" s="37"/>
      <c r="F40" s="37"/>
      <c r="G40" s="37"/>
      <c r="H40" s="37"/>
      <c r="BI40" s="19"/>
      <c r="BL40" s="96"/>
      <c r="BM40" s="96"/>
      <c r="BN40" s="96"/>
      <c r="BO40" s="96"/>
      <c r="BP40" s="96"/>
      <c r="BQ40" s="96"/>
      <c r="BR40" s="96"/>
      <c r="BS40" s="96"/>
      <c r="BT40" s="96"/>
      <c r="BU40" s="96"/>
      <c r="BV40" s="96"/>
      <c r="BW40" s="96"/>
      <c r="BX40" s="96"/>
      <c r="BY40" s="96"/>
      <c r="BZ40" s="96"/>
    </row>
    <row r="41" spans="1:78" s="20" customFormat="1" ht="12.75" hidden="1" customHeight="1">
      <c r="A41" s="53">
        <v>23</v>
      </c>
      <c r="B41" s="13" t="str">
        <f>IF('FRA-CM2'!B28&lt;&gt;"",'FRA-CM2'!B28,"")</f>
        <v/>
      </c>
      <c r="C41" s="37"/>
      <c r="D41" s="37"/>
      <c r="E41" s="37"/>
      <c r="F41" s="37"/>
      <c r="G41" s="37"/>
      <c r="H41" s="37"/>
      <c r="BI41" s="19"/>
      <c r="BL41" s="96"/>
      <c r="BM41" s="96"/>
      <c r="BN41" s="96"/>
      <c r="BO41" s="96"/>
      <c r="BP41" s="96"/>
      <c r="BQ41" s="96"/>
      <c r="BR41" s="96"/>
      <c r="BS41" s="96"/>
      <c r="BT41" s="96"/>
      <c r="BU41" s="96"/>
      <c r="BV41" s="96"/>
      <c r="BW41" s="96"/>
      <c r="BX41" s="96"/>
      <c r="BY41" s="96"/>
      <c r="BZ41" s="96"/>
    </row>
    <row r="42" spans="1:78" s="20" customFormat="1" ht="12.75" hidden="1" customHeight="1">
      <c r="A42" s="53">
        <v>24</v>
      </c>
      <c r="B42" s="13" t="str">
        <f>IF('FRA-CM2'!B29&lt;&gt;"",'FRA-CM2'!B29,"")</f>
        <v/>
      </c>
      <c r="C42" s="37"/>
      <c r="D42" s="37"/>
      <c r="E42" s="37"/>
      <c r="F42" s="37"/>
      <c r="G42" s="37"/>
      <c r="H42" s="37"/>
      <c r="BI42" s="19"/>
      <c r="BL42" s="96"/>
      <c r="BM42" s="96"/>
      <c r="BN42" s="96"/>
      <c r="BO42" s="96"/>
      <c r="BP42" s="96"/>
      <c r="BQ42" s="96"/>
      <c r="BR42" s="96"/>
      <c r="BS42" s="96"/>
      <c r="BT42" s="96"/>
      <c r="BU42" s="96"/>
      <c r="BV42" s="96"/>
      <c r="BW42" s="96"/>
      <c r="BX42" s="96"/>
      <c r="BY42" s="96"/>
      <c r="BZ42" s="96"/>
    </row>
    <row r="43" spans="1:78" s="20" customFormat="1" ht="12.75" hidden="1" customHeight="1">
      <c r="A43" s="53">
        <v>25</v>
      </c>
      <c r="B43" s="13" t="str">
        <f>IF('FRA-CM2'!B30&lt;&gt;"",'FRA-CM2'!B30,"")</f>
        <v/>
      </c>
      <c r="C43" s="37"/>
      <c r="D43" s="37"/>
      <c r="E43" s="37"/>
      <c r="F43" s="37"/>
      <c r="G43" s="37"/>
      <c r="H43" s="37"/>
      <c r="BI43" s="19"/>
      <c r="BL43" s="96"/>
      <c r="BM43" s="96"/>
      <c r="BN43" s="96"/>
      <c r="BO43" s="96"/>
      <c r="BP43" s="96"/>
      <c r="BQ43" s="96"/>
      <c r="BR43" s="96"/>
      <c r="BS43" s="96"/>
      <c r="BT43" s="96"/>
      <c r="BU43" s="96"/>
      <c r="BV43" s="96"/>
      <c r="BW43" s="96"/>
      <c r="BX43" s="96"/>
      <c r="BY43" s="96"/>
      <c r="BZ43" s="96"/>
    </row>
    <row r="44" spans="1:78" s="20" customFormat="1" ht="12.75" hidden="1" customHeight="1">
      <c r="A44" s="53">
        <v>26</v>
      </c>
      <c r="B44" s="13" t="str">
        <f>IF('FRA-CM2'!B31&lt;&gt;"",'FRA-CM2'!B31,"")</f>
        <v/>
      </c>
      <c r="C44" s="37"/>
      <c r="D44" s="37"/>
      <c r="E44" s="37"/>
      <c r="F44" s="37"/>
      <c r="G44" s="37"/>
      <c r="H44" s="37"/>
      <c r="BI44" s="19"/>
      <c r="BL44" s="96"/>
      <c r="BM44" s="96"/>
      <c r="BN44" s="96"/>
      <c r="BO44" s="96"/>
      <c r="BP44" s="96"/>
      <c r="BQ44" s="96"/>
      <c r="BR44" s="96"/>
      <c r="BS44" s="96"/>
      <c r="BT44" s="96"/>
      <c r="BU44" s="96"/>
      <c r="BV44" s="96"/>
      <c r="BW44" s="96"/>
      <c r="BX44" s="96"/>
      <c r="BY44" s="96"/>
      <c r="BZ44" s="96"/>
    </row>
    <row r="45" spans="1:78" s="20" customFormat="1" ht="12.75" hidden="1" customHeight="1">
      <c r="A45" s="53">
        <v>27</v>
      </c>
      <c r="B45" s="13" t="str">
        <f>IF('FRA-CM2'!B32&lt;&gt;"",'FRA-CM2'!B32,"")</f>
        <v/>
      </c>
      <c r="C45" s="37"/>
      <c r="D45" s="37"/>
      <c r="E45" s="37"/>
      <c r="F45" s="37"/>
      <c r="G45" s="37"/>
      <c r="H45" s="37"/>
      <c r="BI45" s="19"/>
      <c r="BL45" s="96"/>
      <c r="BM45" s="96"/>
      <c r="BN45" s="96"/>
      <c r="BO45" s="96"/>
      <c r="BP45" s="96"/>
      <c r="BQ45" s="96"/>
      <c r="BR45" s="96"/>
      <c r="BS45" s="96"/>
      <c r="BT45" s="96"/>
      <c r="BU45" s="96"/>
      <c r="BV45" s="96"/>
      <c r="BW45" s="96"/>
      <c r="BX45" s="96"/>
      <c r="BY45" s="96"/>
      <c r="BZ45" s="96"/>
    </row>
    <row r="46" spans="1:78" s="20" customFormat="1" ht="12.75" hidden="1" customHeight="1">
      <c r="A46" s="53">
        <v>28</v>
      </c>
      <c r="B46" s="13" t="str">
        <f>IF('FRA-CM2'!B33&lt;&gt;"",'FRA-CM2'!B33,"")</f>
        <v/>
      </c>
      <c r="C46" s="37"/>
      <c r="D46" s="37"/>
      <c r="E46" s="37"/>
      <c r="F46" s="37"/>
      <c r="G46" s="37"/>
      <c r="H46" s="37"/>
      <c r="BI46" s="19"/>
      <c r="BL46" s="96"/>
      <c r="BM46" s="96"/>
      <c r="BN46" s="96"/>
      <c r="BO46" s="96"/>
      <c r="BP46" s="96"/>
      <c r="BQ46" s="96"/>
      <c r="BR46" s="96"/>
      <c r="BS46" s="96"/>
      <c r="BT46" s="96"/>
      <c r="BU46" s="96"/>
      <c r="BV46" s="96"/>
      <c r="BW46" s="96"/>
      <c r="BX46" s="96"/>
      <c r="BY46" s="96"/>
      <c r="BZ46" s="96"/>
    </row>
    <row r="47" spans="1:78" s="20" customFormat="1" ht="12.75" hidden="1" customHeight="1">
      <c r="A47" s="53">
        <v>29</v>
      </c>
      <c r="B47" s="13" t="str">
        <f>IF('FRA-CM2'!B34&lt;&gt;"",'FRA-CM2'!B34,"")</f>
        <v/>
      </c>
      <c r="C47" s="37"/>
      <c r="D47" s="56"/>
      <c r="E47" s="57"/>
      <c r="F47" s="57"/>
      <c r="G47" s="57"/>
      <c r="H47" s="57"/>
      <c r="I47" s="57"/>
      <c r="J47" s="57"/>
      <c r="K47" s="57"/>
      <c r="L47" s="57"/>
      <c r="M47" s="57"/>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I47" s="19"/>
      <c r="BL47" s="96"/>
      <c r="BM47" s="96"/>
      <c r="BN47" s="96"/>
      <c r="BO47" s="96"/>
      <c r="BP47" s="96"/>
      <c r="BQ47" s="96"/>
      <c r="BR47" s="96"/>
      <c r="BS47" s="96"/>
      <c r="BT47" s="96"/>
      <c r="BU47" s="96"/>
      <c r="BV47" s="96"/>
      <c r="BW47" s="96"/>
      <c r="BX47" s="96"/>
      <c r="BY47" s="96"/>
      <c r="BZ47" s="96"/>
    </row>
    <row r="48" spans="1:78" s="20" customFormat="1" ht="12.75" hidden="1" customHeight="1">
      <c r="A48" s="53">
        <v>30</v>
      </c>
      <c r="B48" s="13" t="str">
        <f>IF('FRA-CM2'!B35&lt;&gt;"",'FRA-CM2'!B35,"")</f>
        <v/>
      </c>
      <c r="C48" s="37"/>
      <c r="D48" s="56"/>
      <c r="E48" s="58"/>
      <c r="F48" s="58"/>
      <c r="G48" s="58"/>
      <c r="H48" s="58"/>
      <c r="I48" s="58"/>
      <c r="J48" s="58"/>
      <c r="K48" s="58"/>
      <c r="L48" s="58"/>
      <c r="M48" s="58"/>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I48" s="19"/>
      <c r="BL48" s="96"/>
      <c r="BM48" s="96"/>
      <c r="BN48" s="96"/>
      <c r="BO48" s="96"/>
      <c r="BP48" s="96"/>
      <c r="BQ48" s="96"/>
      <c r="BR48" s="96"/>
      <c r="BS48" s="96"/>
      <c r="BT48" s="96"/>
      <c r="BU48" s="96"/>
      <c r="BV48" s="96"/>
      <c r="BW48" s="96"/>
      <c r="BX48" s="96"/>
      <c r="BY48" s="96"/>
      <c r="BZ48" s="96"/>
    </row>
    <row r="49" spans="1:78" ht="12.75" hidden="1" customHeight="1">
      <c r="B49" s="54"/>
      <c r="C49" s="55"/>
      <c r="D49" s="56"/>
      <c r="E49" s="58"/>
      <c r="F49" s="58"/>
      <c r="G49" s="58"/>
      <c r="H49" s="58"/>
      <c r="I49" s="58"/>
      <c r="J49" s="58"/>
      <c r="K49" s="58"/>
      <c r="L49" s="58"/>
      <c r="M49" s="58"/>
      <c r="BI49" s="4"/>
      <c r="BL49" s="122"/>
      <c r="BM49" s="122"/>
      <c r="BN49" s="122"/>
      <c r="BO49" s="122"/>
      <c r="BP49" s="122"/>
      <c r="BQ49" s="122"/>
      <c r="BR49" s="122"/>
      <c r="BS49" s="122"/>
      <c r="BT49" s="122"/>
      <c r="BU49" s="122"/>
      <c r="BV49" s="122"/>
      <c r="BW49" s="122"/>
      <c r="BX49" s="122"/>
      <c r="BY49" s="122"/>
      <c r="BZ49" s="122"/>
    </row>
    <row r="50" spans="1:78" ht="12.75" hidden="1" customHeight="1">
      <c r="B50" s="126" t="s">
        <v>136</v>
      </c>
      <c r="C50" s="127">
        <f>'FRA-CM2'!$BE$2</f>
        <v>0.5</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122"/>
      <c r="BC50" s="122"/>
      <c r="BD50" s="122"/>
      <c r="BE50" s="122"/>
      <c r="BF50" s="122"/>
      <c r="BG50" s="122"/>
      <c r="BH50" s="122"/>
      <c r="BI50" s="4"/>
      <c r="BL50" s="122"/>
      <c r="BM50" s="122"/>
      <c r="BN50" s="122"/>
      <c r="BO50" s="122"/>
      <c r="BP50" s="122"/>
      <c r="BQ50" s="122"/>
      <c r="BR50" s="122"/>
      <c r="BS50" s="122"/>
      <c r="BT50" s="122"/>
      <c r="BU50" s="122"/>
      <c r="BV50" s="122"/>
      <c r="BW50" s="122"/>
      <c r="BX50" s="122"/>
      <c r="BY50" s="122"/>
      <c r="BZ50" s="122"/>
    </row>
    <row r="51" spans="1:78" ht="12.75" customHeight="1">
      <c r="A51" s="123"/>
      <c r="B51" s="124"/>
      <c r="C51" s="12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122"/>
      <c r="BC51" s="122"/>
      <c r="BD51" s="122"/>
      <c r="BE51" s="122"/>
      <c r="BF51" s="122"/>
      <c r="BG51" s="122"/>
      <c r="BH51" s="122"/>
      <c r="BI51" s="4"/>
      <c r="BL51" s="122"/>
      <c r="BM51" s="122"/>
      <c r="BN51" s="122"/>
      <c r="BO51" s="122"/>
      <c r="BP51" s="122"/>
      <c r="BQ51" s="122"/>
      <c r="BR51" s="122"/>
      <c r="BS51" s="122"/>
      <c r="BT51" s="122"/>
      <c r="BU51" s="122"/>
      <c r="BV51" s="122"/>
      <c r="BW51" s="122"/>
      <c r="BX51" s="122"/>
      <c r="BY51" s="122"/>
      <c r="BZ51" s="122"/>
    </row>
    <row r="52" spans="1:78" ht="12.9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365"/>
      <c r="BE52" s="365"/>
      <c r="BF52" s="4"/>
      <c r="BG52" s="4"/>
      <c r="BH52" s="4"/>
      <c r="BI52" s="4"/>
      <c r="BL52" s="122"/>
      <c r="BM52" s="122"/>
      <c r="BN52" s="122"/>
      <c r="BO52" s="122"/>
      <c r="BP52" s="122"/>
      <c r="BQ52" s="122"/>
      <c r="BR52" s="122"/>
      <c r="BS52" s="122"/>
      <c r="BT52" s="122"/>
      <c r="BU52" s="122"/>
      <c r="BV52" s="122"/>
      <c r="BW52" s="122"/>
      <c r="BX52" s="122"/>
      <c r="BY52" s="122"/>
      <c r="BZ52" s="122"/>
    </row>
    <row r="53" spans="1:78">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365"/>
      <c r="BE53" s="365"/>
      <c r="BF53" s="4"/>
      <c r="BG53" s="4"/>
      <c r="BH53" s="4"/>
      <c r="BI53" s="4"/>
      <c r="BL53" s="122"/>
      <c r="BM53" s="122"/>
      <c r="BN53" s="122"/>
      <c r="BO53" s="122"/>
      <c r="BP53" s="122"/>
      <c r="BQ53" s="122"/>
      <c r="BR53" s="122"/>
      <c r="BS53" s="122"/>
      <c r="BT53" s="122"/>
      <c r="BU53" s="122"/>
      <c r="BV53" s="122"/>
      <c r="BW53" s="122"/>
      <c r="BX53" s="122"/>
      <c r="BY53" s="122"/>
      <c r="BZ53" s="122"/>
    </row>
    <row r="54" spans="1:78">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365"/>
      <c r="BE54" s="365"/>
      <c r="BF54" s="4"/>
      <c r="BG54" s="4"/>
      <c r="BH54" s="4"/>
      <c r="BI54" s="4"/>
      <c r="BL54" s="122"/>
      <c r="BM54" s="122"/>
      <c r="BN54" s="122"/>
      <c r="BO54" s="122"/>
      <c r="BP54" s="122"/>
      <c r="BQ54" s="122"/>
      <c r="BR54" s="122"/>
      <c r="BS54" s="122"/>
      <c r="BT54" s="122"/>
      <c r="BU54" s="122"/>
      <c r="BV54" s="122"/>
      <c r="BW54" s="122"/>
      <c r="BX54" s="122"/>
      <c r="BY54" s="122"/>
      <c r="BZ54" s="122"/>
    </row>
    <row r="55" spans="1:78">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365"/>
      <c r="BE55" s="365"/>
      <c r="BF55" s="4"/>
      <c r="BG55" s="4"/>
      <c r="BH55" s="4"/>
      <c r="BI55" s="4"/>
      <c r="BL55" s="122"/>
      <c r="BM55" s="122"/>
      <c r="BN55" s="122"/>
      <c r="BO55" s="122"/>
      <c r="BP55" s="122"/>
      <c r="BQ55" s="122"/>
      <c r="BR55" s="122"/>
      <c r="BS55" s="122"/>
      <c r="BT55" s="122"/>
      <c r="BU55" s="122"/>
      <c r="BV55" s="122"/>
      <c r="BW55" s="122"/>
      <c r="BX55" s="122"/>
      <c r="BY55" s="122"/>
      <c r="BZ55" s="122"/>
    </row>
    <row r="56" spans="1:78">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361"/>
      <c r="BE56" s="361"/>
      <c r="BF56" s="4"/>
      <c r="BG56" s="4"/>
      <c r="BH56" s="4"/>
      <c r="BI56" s="4"/>
      <c r="BL56" s="122"/>
      <c r="BM56" s="122"/>
      <c r="BN56" s="122"/>
      <c r="BO56" s="122"/>
      <c r="BP56" s="122"/>
      <c r="BQ56" s="122"/>
      <c r="BR56" s="122"/>
      <c r="BS56" s="122"/>
      <c r="BT56" s="122"/>
      <c r="BU56" s="122"/>
      <c r="BV56" s="122"/>
      <c r="BW56" s="122"/>
      <c r="BX56" s="122"/>
      <c r="BY56" s="122"/>
      <c r="BZ56" s="122"/>
    </row>
    <row r="57" spans="1:78">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361"/>
      <c r="BE57" s="361"/>
      <c r="BF57" s="4"/>
      <c r="BG57" s="4"/>
      <c r="BH57" s="4"/>
      <c r="BI57" s="4"/>
      <c r="BL57" s="122"/>
      <c r="BM57" s="122"/>
      <c r="BN57" s="122"/>
      <c r="BO57" s="122"/>
      <c r="BP57" s="122"/>
      <c r="BQ57" s="122"/>
      <c r="BR57" s="122"/>
      <c r="BS57" s="122"/>
      <c r="BT57" s="122"/>
      <c r="BU57" s="122"/>
      <c r="BV57" s="122"/>
      <c r="BW57" s="122"/>
      <c r="BX57" s="122"/>
      <c r="BY57" s="122"/>
      <c r="BZ57" s="122"/>
    </row>
    <row r="58" spans="1:78">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L58" s="122"/>
      <c r="BM58" s="122"/>
      <c r="BN58" s="122"/>
      <c r="BO58" s="122"/>
      <c r="BP58" s="122"/>
      <c r="BQ58" s="122"/>
      <c r="BR58" s="122"/>
      <c r="BS58" s="122"/>
      <c r="BT58" s="122"/>
      <c r="BU58" s="122"/>
      <c r="BV58" s="122"/>
      <c r="BW58" s="122"/>
      <c r="BX58" s="122"/>
      <c r="BY58" s="122"/>
      <c r="BZ58" s="122"/>
    </row>
    <row r="59" spans="1:78">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L59" s="122"/>
      <c r="BM59" s="122"/>
      <c r="BN59" s="122"/>
      <c r="BO59" s="122"/>
      <c r="BP59" s="122"/>
      <c r="BQ59" s="122"/>
      <c r="BR59" s="122"/>
      <c r="BS59" s="122"/>
      <c r="BT59" s="122"/>
      <c r="BU59" s="122"/>
      <c r="BV59" s="122"/>
      <c r="BW59" s="122"/>
      <c r="BX59" s="122"/>
      <c r="BY59" s="122"/>
      <c r="BZ59" s="122"/>
    </row>
    <row r="60" spans="1:78">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L60" s="122"/>
      <c r="BM60" s="122"/>
      <c r="BN60" s="122"/>
      <c r="BO60" s="122"/>
      <c r="BP60" s="122"/>
      <c r="BQ60" s="122"/>
      <c r="BR60" s="122"/>
      <c r="BS60" s="122"/>
      <c r="BT60" s="122"/>
      <c r="BU60" s="122"/>
      <c r="BV60" s="122"/>
      <c r="BW60" s="122"/>
      <c r="BX60" s="122"/>
      <c r="BY60" s="122"/>
      <c r="BZ60" s="122"/>
    </row>
    <row r="61" spans="1:78">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L61" s="122"/>
      <c r="BM61" s="122"/>
      <c r="BN61" s="122"/>
      <c r="BO61" s="122"/>
      <c r="BP61" s="122"/>
      <c r="BQ61" s="122"/>
      <c r="BR61" s="122"/>
      <c r="BS61" s="122"/>
      <c r="BT61" s="122"/>
      <c r="BU61" s="122"/>
      <c r="BV61" s="122"/>
      <c r="BW61" s="122"/>
      <c r="BX61" s="122"/>
      <c r="BY61" s="122"/>
      <c r="BZ61" s="122"/>
    </row>
    <row r="62" spans="1:78">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L62" s="122"/>
      <c r="BM62" s="122"/>
      <c r="BN62" s="122"/>
      <c r="BO62" s="122"/>
      <c r="BP62" s="122"/>
      <c r="BQ62" s="122"/>
      <c r="BR62" s="122"/>
      <c r="BS62" s="122"/>
      <c r="BT62" s="122"/>
      <c r="BU62" s="122"/>
      <c r="BV62" s="122"/>
      <c r="BW62" s="122"/>
      <c r="BX62" s="122"/>
      <c r="BY62" s="122"/>
      <c r="BZ62" s="122"/>
    </row>
    <row r="63" spans="1:78">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L63" s="122"/>
      <c r="BM63" s="122"/>
      <c r="BN63" s="122"/>
      <c r="BO63" s="122"/>
      <c r="BP63" s="122"/>
      <c r="BQ63" s="122"/>
      <c r="BR63" s="122"/>
      <c r="BS63" s="122"/>
      <c r="BT63" s="122"/>
      <c r="BU63" s="122"/>
      <c r="BV63" s="122"/>
      <c r="BW63" s="122"/>
      <c r="BX63" s="122"/>
      <c r="BY63" s="122"/>
      <c r="BZ63" s="122"/>
    </row>
    <row r="64" spans="1:78">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L64" s="122"/>
      <c r="BM64" s="122"/>
      <c r="BN64" s="122"/>
      <c r="BO64" s="122"/>
      <c r="BP64" s="122"/>
      <c r="BQ64" s="122"/>
      <c r="BR64" s="122"/>
      <c r="BS64" s="122"/>
      <c r="BT64" s="122"/>
      <c r="BU64" s="122"/>
      <c r="BV64" s="122"/>
      <c r="BW64" s="122"/>
      <c r="BX64" s="122"/>
      <c r="BY64" s="122"/>
      <c r="BZ64" s="122"/>
    </row>
    <row r="65" spans="1:78">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L65" s="122"/>
      <c r="BM65" s="122"/>
      <c r="BN65" s="122"/>
      <c r="BO65" s="122"/>
      <c r="BP65" s="122"/>
      <c r="BQ65" s="122"/>
      <c r="BR65" s="122"/>
      <c r="BS65" s="122"/>
      <c r="BT65" s="122"/>
      <c r="BU65" s="122"/>
      <c r="BV65" s="122"/>
      <c r="BW65" s="122"/>
      <c r="BX65" s="122"/>
      <c r="BY65" s="122"/>
      <c r="BZ65" s="122"/>
    </row>
    <row r="66" spans="1:78">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L66" s="122"/>
      <c r="BM66" s="122"/>
      <c r="BN66" s="122"/>
      <c r="BO66" s="122"/>
      <c r="BP66" s="122"/>
      <c r="BQ66" s="122"/>
      <c r="BR66" s="122"/>
      <c r="BS66" s="122"/>
      <c r="BT66" s="122"/>
      <c r="BU66" s="122"/>
      <c r="BV66" s="122"/>
      <c r="BW66" s="122"/>
      <c r="BX66" s="122"/>
      <c r="BY66" s="122"/>
      <c r="BZ66" s="122"/>
    </row>
    <row r="67" spans="1:78">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L67" s="122"/>
      <c r="BM67" s="122"/>
      <c r="BN67" s="122"/>
      <c r="BO67" s="122"/>
      <c r="BP67" s="122"/>
      <c r="BQ67" s="122"/>
      <c r="BR67" s="122"/>
      <c r="BS67" s="122"/>
      <c r="BT67" s="122"/>
      <c r="BU67" s="122"/>
      <c r="BV67" s="122"/>
      <c r="BW67" s="122"/>
      <c r="BX67" s="122"/>
      <c r="BY67" s="122"/>
      <c r="BZ67" s="122"/>
    </row>
    <row r="68" spans="1:78">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L68" s="122"/>
      <c r="BM68" s="122"/>
      <c r="BN68" s="122"/>
      <c r="BO68" s="122"/>
      <c r="BP68" s="122"/>
      <c r="BQ68" s="122"/>
      <c r="BR68" s="122"/>
      <c r="BS68" s="122"/>
      <c r="BT68" s="122"/>
      <c r="BU68" s="122"/>
      <c r="BV68" s="122"/>
      <c r="BW68" s="122"/>
      <c r="BX68" s="122"/>
      <c r="BY68" s="122"/>
      <c r="BZ68" s="122"/>
    </row>
    <row r="69" spans="1:78">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L69" s="122"/>
      <c r="BM69" s="122"/>
      <c r="BN69" s="122"/>
      <c r="BO69" s="122"/>
      <c r="BP69" s="122"/>
      <c r="BQ69" s="122"/>
      <c r="BR69" s="122"/>
      <c r="BS69" s="122"/>
      <c r="BT69" s="122"/>
      <c r="BU69" s="122"/>
      <c r="BV69" s="122"/>
      <c r="BW69" s="122"/>
      <c r="BX69" s="122"/>
      <c r="BY69" s="122"/>
      <c r="BZ69" s="122"/>
    </row>
    <row r="70" spans="1:78">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L70" s="122"/>
      <c r="BM70" s="122"/>
      <c r="BN70" s="122"/>
      <c r="BO70" s="122"/>
      <c r="BP70" s="122"/>
      <c r="BQ70" s="122"/>
      <c r="BR70" s="122"/>
      <c r="BS70" s="122"/>
      <c r="BT70" s="122"/>
      <c r="BU70" s="122"/>
      <c r="BV70" s="122"/>
      <c r="BW70" s="122"/>
      <c r="BX70" s="122"/>
      <c r="BY70" s="122"/>
      <c r="BZ70" s="122"/>
    </row>
    <row r="71" spans="1:78">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L71" s="122"/>
      <c r="BM71" s="122"/>
      <c r="BN71" s="122"/>
      <c r="BO71" s="122"/>
      <c r="BP71" s="122"/>
      <c r="BQ71" s="122"/>
      <c r="BR71" s="122"/>
      <c r="BS71" s="122"/>
      <c r="BT71" s="122"/>
      <c r="BU71" s="122"/>
      <c r="BV71" s="122"/>
      <c r="BW71" s="122"/>
      <c r="BX71" s="122"/>
      <c r="BY71" s="122"/>
      <c r="BZ71" s="122"/>
    </row>
    <row r="72" spans="1:78">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59"/>
      <c r="AP72" s="59"/>
      <c r="AQ72" s="59"/>
      <c r="AR72" s="59"/>
      <c r="AS72" s="59"/>
      <c r="AT72" s="59"/>
      <c r="AU72" s="59"/>
      <c r="AV72" s="59"/>
      <c r="AW72" s="59"/>
      <c r="AX72" s="59"/>
      <c r="AY72" s="59"/>
      <c r="AZ72" s="59"/>
      <c r="BA72" s="59"/>
      <c r="BB72" s="4"/>
      <c r="BC72" s="4"/>
      <c r="BD72" s="4"/>
      <c r="BE72" s="4"/>
      <c r="BF72" s="4"/>
      <c r="BG72" s="4"/>
      <c r="BH72" s="4"/>
      <c r="BI72" s="4"/>
      <c r="BL72" s="122"/>
      <c r="BM72" s="122"/>
      <c r="BN72" s="122"/>
      <c r="BO72" s="122"/>
      <c r="BP72" s="122"/>
      <c r="BQ72" s="122"/>
      <c r="BR72" s="122"/>
      <c r="BS72" s="122"/>
      <c r="BT72" s="122"/>
      <c r="BU72" s="122"/>
      <c r="BV72" s="122"/>
      <c r="BW72" s="122"/>
      <c r="BX72" s="122"/>
      <c r="BY72" s="122"/>
      <c r="BZ72" s="122"/>
    </row>
    <row r="73" spans="1:78">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59"/>
      <c r="AP73" s="59"/>
      <c r="AQ73" s="59"/>
      <c r="AR73" s="59"/>
      <c r="AS73" s="59"/>
      <c r="AT73" s="59"/>
      <c r="AU73" s="59"/>
      <c r="AV73" s="59"/>
      <c r="AW73" s="59"/>
      <c r="AX73" s="59"/>
      <c r="AY73" s="59"/>
      <c r="AZ73" s="59"/>
      <c r="BA73" s="59"/>
      <c r="BB73" s="4"/>
      <c r="BC73" s="4"/>
      <c r="BD73" s="4"/>
      <c r="BE73" s="4"/>
      <c r="BF73" s="4"/>
      <c r="BG73" s="4"/>
      <c r="BH73" s="4"/>
      <c r="BI73" s="4"/>
      <c r="BL73" s="122"/>
      <c r="BM73" s="122"/>
      <c r="BN73" s="122"/>
      <c r="BO73" s="122"/>
      <c r="BP73" s="122"/>
      <c r="BQ73" s="122"/>
      <c r="BR73" s="122"/>
      <c r="BS73" s="122"/>
      <c r="BT73" s="122"/>
      <c r="BU73" s="122"/>
      <c r="BV73" s="122"/>
      <c r="BW73" s="122"/>
      <c r="BX73" s="122"/>
      <c r="BY73" s="122"/>
      <c r="BZ73" s="122"/>
    </row>
    <row r="74" spans="1:78">
      <c r="AO74" s="61"/>
      <c r="AP74" s="61"/>
      <c r="AQ74" s="61"/>
      <c r="AR74" s="61"/>
      <c r="AS74" s="61"/>
      <c r="AT74" s="61"/>
      <c r="AU74" s="61"/>
      <c r="AV74" s="61"/>
      <c r="AW74" s="61"/>
      <c r="AX74" s="61"/>
      <c r="AY74" s="61"/>
      <c r="AZ74" s="61"/>
      <c r="BA74" s="61"/>
      <c r="BB74" s="60"/>
      <c r="BC74" s="60"/>
      <c r="BD74" s="60"/>
    </row>
    <row r="75" spans="1:78">
      <c r="AO75" s="62" t="s">
        <v>43</v>
      </c>
      <c r="AP75" s="62"/>
      <c r="AQ75" s="62"/>
      <c r="AR75" s="62"/>
      <c r="AS75" s="62"/>
      <c r="AT75" s="62"/>
      <c r="AU75" s="62"/>
      <c r="AV75" s="62"/>
      <c r="AW75" s="62"/>
      <c r="AX75" s="62"/>
      <c r="AY75" s="62"/>
      <c r="AZ75" s="62"/>
      <c r="BA75" s="62"/>
    </row>
    <row r="76" spans="1:78">
      <c r="AO76" s="62" t="s">
        <v>44</v>
      </c>
      <c r="AP76" s="62"/>
      <c r="AQ76" s="62"/>
      <c r="AR76" s="62"/>
      <c r="AS76" s="62"/>
      <c r="AT76" s="62"/>
      <c r="AU76" s="62"/>
      <c r="AV76" s="62"/>
      <c r="AW76" s="62"/>
      <c r="AX76" s="62"/>
      <c r="AY76" s="62"/>
      <c r="AZ76" s="62"/>
      <c r="BA76" s="62"/>
      <c r="BB76" s="62" t="s">
        <v>23</v>
      </c>
      <c r="BC76" s="62" t="s">
        <v>24</v>
      </c>
      <c r="BD76" s="62" t="s">
        <v>25</v>
      </c>
    </row>
    <row r="77" spans="1:78">
      <c r="AO77" s="60"/>
      <c r="AP77" s="60"/>
      <c r="AQ77" s="60"/>
      <c r="AR77" s="60"/>
      <c r="AS77" s="60"/>
      <c r="AT77" s="60"/>
      <c r="AU77" s="60"/>
      <c r="AV77" s="60"/>
      <c r="AW77" s="60"/>
      <c r="AX77" s="60"/>
      <c r="AY77" s="60"/>
      <c r="AZ77" s="60"/>
      <c r="BA77" s="60"/>
      <c r="BB77" s="63" t="e">
        <f ca="1">D9</f>
        <v>#N/A</v>
      </c>
      <c r="BC77" s="63" t="e">
        <f ca="1">N9</f>
        <v>#N/A</v>
      </c>
      <c r="BD77" s="63" t="e">
        <f ca="1">AB9</f>
        <v>#N/A</v>
      </c>
    </row>
    <row r="78" spans="1:78">
      <c r="AO78" s="60"/>
      <c r="AP78" s="60"/>
      <c r="AQ78" s="60"/>
      <c r="AR78" s="60"/>
      <c r="AS78" s="60"/>
      <c r="AT78" s="60"/>
      <c r="AU78" s="60"/>
      <c r="AV78" s="60"/>
      <c r="AW78" s="60"/>
      <c r="AX78" s="60"/>
      <c r="AY78" s="60"/>
      <c r="AZ78" s="60"/>
      <c r="BA78" s="60"/>
      <c r="BB78" s="63">
        <f>D14</f>
        <v>0</v>
      </c>
      <c r="BC78" s="63">
        <f>N14</f>
        <v>0</v>
      </c>
      <c r="BD78" s="64">
        <f>AH14</f>
        <v>0</v>
      </c>
    </row>
    <row r="79" spans="1:78">
      <c r="AO79" s="60"/>
      <c r="AP79" s="60"/>
      <c r="AQ79" s="60"/>
      <c r="AR79" s="60"/>
      <c r="AS79" s="60"/>
      <c r="AT79" s="60"/>
      <c r="AU79" s="60"/>
      <c r="AV79" s="60"/>
      <c r="AW79" s="60"/>
      <c r="AX79" s="60"/>
      <c r="AY79" s="60"/>
      <c r="AZ79" s="60"/>
      <c r="BA79" s="60"/>
      <c r="BB79" s="60"/>
      <c r="BC79" s="60"/>
      <c r="BD79" s="60"/>
    </row>
    <row r="80" spans="1:78">
      <c r="BB80" s="60"/>
      <c r="BC80" s="60"/>
      <c r="BD80" s="60"/>
    </row>
    <row r="81" spans="54:56">
      <c r="BB81" s="60"/>
      <c r="BC81" s="60"/>
      <c r="BD81" s="60"/>
    </row>
  </sheetData>
  <mergeCells count="75">
    <mergeCell ref="A1:BA1"/>
    <mergeCell ref="AD4:AP5"/>
    <mergeCell ref="K3:AC3"/>
    <mergeCell ref="AD3:AG3"/>
    <mergeCell ref="AH3:AP3"/>
    <mergeCell ref="AU4:AW5"/>
    <mergeCell ref="AX4:BA5"/>
    <mergeCell ref="D4:J5"/>
    <mergeCell ref="D3:J3"/>
    <mergeCell ref="D11:BA11"/>
    <mergeCell ref="N6:U6"/>
    <mergeCell ref="V6:AA6"/>
    <mergeCell ref="D2:J2"/>
    <mergeCell ref="V9:AA9"/>
    <mergeCell ref="V10:AA10"/>
    <mergeCell ref="AB9:AP9"/>
    <mergeCell ref="AB10:AP10"/>
    <mergeCell ref="AQ9:BA9"/>
    <mergeCell ref="AQ2:AR3"/>
    <mergeCell ref="AS2:AT3"/>
    <mergeCell ref="AQ4:AR5"/>
    <mergeCell ref="AS4:AT5"/>
    <mergeCell ref="AH2:AP2"/>
    <mergeCell ref="AU2:AW3"/>
    <mergeCell ref="AX2:BA3"/>
    <mergeCell ref="BB11:BC11"/>
    <mergeCell ref="BD11:BE11"/>
    <mergeCell ref="BB6:BB7"/>
    <mergeCell ref="BC6:BC7"/>
    <mergeCell ref="A9:C9"/>
    <mergeCell ref="A10:C10"/>
    <mergeCell ref="A11:C11"/>
    <mergeCell ref="A2:C8"/>
    <mergeCell ref="K2:AC2"/>
    <mergeCell ref="AD2:AG2"/>
    <mergeCell ref="K4:AC5"/>
    <mergeCell ref="AB6:AP6"/>
    <mergeCell ref="AQ6:BA6"/>
    <mergeCell ref="N9:U9"/>
    <mergeCell ref="N10:U10"/>
    <mergeCell ref="D6:M6"/>
    <mergeCell ref="D9:M9"/>
    <mergeCell ref="BF6:BF7"/>
    <mergeCell ref="BG6:BG7"/>
    <mergeCell ref="BB9:BC10"/>
    <mergeCell ref="BD9:BE10"/>
    <mergeCell ref="D10:M10"/>
    <mergeCell ref="BD6:BD7"/>
    <mergeCell ref="BE6:BE7"/>
    <mergeCell ref="AQ10:BA10"/>
    <mergeCell ref="BF12:BF13"/>
    <mergeCell ref="BG12:BG13"/>
    <mergeCell ref="BH12:BH13"/>
    <mergeCell ref="A12:B17"/>
    <mergeCell ref="C12:C14"/>
    <mergeCell ref="D12:M12"/>
    <mergeCell ref="N12:W12"/>
    <mergeCell ref="AH12:AQ12"/>
    <mergeCell ref="D14:M14"/>
    <mergeCell ref="N14:W14"/>
    <mergeCell ref="AH14:AQ14"/>
    <mergeCell ref="BB15:BC16"/>
    <mergeCell ref="BC12:BC13"/>
    <mergeCell ref="BB12:BB13"/>
    <mergeCell ref="BD12:BD13"/>
    <mergeCell ref="BE12:BE13"/>
    <mergeCell ref="BD56:BE57"/>
    <mergeCell ref="D16:AQ16"/>
    <mergeCell ref="BB17:BC17"/>
    <mergeCell ref="BD17:BE17"/>
    <mergeCell ref="BD52:BE55"/>
    <mergeCell ref="BD15:BE16"/>
    <mergeCell ref="D15:M15"/>
    <mergeCell ref="N15:W15"/>
    <mergeCell ref="AH15:AQ15"/>
  </mergeCells>
  <phoneticPr fontId="3" type="noConversion"/>
  <conditionalFormatting sqref="D8:BA8">
    <cfRule type="cellIs" dxfId="37" priority="20" stopIfTrue="1" operator="equal">
      <formula>A</formula>
    </cfRule>
    <cfRule type="cellIs" dxfId="36" priority="21" stopIfTrue="1" operator="equal">
      <formula>1</formula>
    </cfRule>
    <cfRule type="cellIs" dxfId="35" priority="22" stopIfTrue="1" operator="equal">
      <formula>0</formula>
    </cfRule>
  </conditionalFormatting>
  <conditionalFormatting sqref="BE8 BE14">
    <cfRule type="cellIs" dxfId="34" priority="23" stopIfTrue="1" operator="equal">
      <formula>"RAS"</formula>
    </cfRule>
    <cfRule type="cellIs" dxfId="33" priority="24" stopIfTrue="1" operator="equal">
      <formula>"Difficulté"</formula>
    </cfRule>
  </conditionalFormatting>
  <conditionalFormatting sqref="D15:AO15 D10:N10">
    <cfRule type="cellIs" dxfId="32" priority="25" stopIfTrue="1" operator="equal">
      <formula>"RAS"</formula>
    </cfRule>
    <cfRule type="cellIs" dxfId="31" priority="26" stopIfTrue="1" operator="equal">
      <formula>"Difficulté"</formula>
    </cfRule>
  </conditionalFormatting>
  <conditionalFormatting sqref="D16:AO16 D11:AO11">
    <cfRule type="cellIs" dxfId="30" priority="27" stopIfTrue="1" operator="equal">
      <formula>"OUI"</formula>
    </cfRule>
  </conditionalFormatting>
  <conditionalFormatting sqref="D9:N9">
    <cfRule type="cellIs" dxfId="29" priority="28" stopIfTrue="1" operator="lessThan">
      <formula>$C$50</formula>
    </cfRule>
    <cfRule type="cellIs" dxfId="28" priority="29" stopIfTrue="1" operator="greaterThanOrEqual">
      <formula>$C$50</formula>
    </cfRule>
  </conditionalFormatting>
  <conditionalFormatting sqref="BD11:BE11 BD17:BE17 BD56:BE57">
    <cfRule type="cellIs" dxfId="27" priority="32" stopIfTrue="1" operator="lessThan">
      <formula>0</formula>
    </cfRule>
  </conditionalFormatting>
  <conditionalFormatting sqref="D9:N9 AQ9">
    <cfRule type="cellIs" dxfId="26" priority="19" stopIfTrue="1" operator="equal">
      <formula>"Abs"</formula>
    </cfRule>
  </conditionalFormatting>
  <conditionalFormatting sqref="V9">
    <cfRule type="cellIs" dxfId="25" priority="17" stopIfTrue="1" operator="lessThan">
      <formula>$C$50</formula>
    </cfRule>
    <cfRule type="cellIs" dxfId="24" priority="18" stopIfTrue="1" operator="greaterThanOrEqual">
      <formula>$C$50</formula>
    </cfRule>
  </conditionalFormatting>
  <conditionalFormatting sqref="V9">
    <cfRule type="cellIs" dxfId="23" priority="16" stopIfTrue="1" operator="equal">
      <formula>"Abs"</formula>
    </cfRule>
  </conditionalFormatting>
  <conditionalFormatting sqref="V10">
    <cfRule type="cellIs" dxfId="22" priority="14" stopIfTrue="1" operator="equal">
      <formula>"RAS"</formula>
    </cfRule>
    <cfRule type="cellIs" dxfId="21" priority="15" stopIfTrue="1" operator="equal">
      <formula>"Difficulté"</formula>
    </cfRule>
  </conditionalFormatting>
  <conditionalFormatting sqref="AB9">
    <cfRule type="cellIs" dxfId="20" priority="12" stopIfTrue="1" operator="lessThan">
      <formula>$C$50</formula>
    </cfRule>
    <cfRule type="cellIs" dxfId="19" priority="13" stopIfTrue="1" operator="greaterThanOrEqual">
      <formula>$C$50</formula>
    </cfRule>
  </conditionalFormatting>
  <conditionalFormatting sqref="AB9">
    <cfRule type="cellIs" dxfId="18" priority="11" stopIfTrue="1" operator="equal">
      <formula>"Abs"</formula>
    </cfRule>
  </conditionalFormatting>
  <conditionalFormatting sqref="AB10">
    <cfRule type="cellIs" dxfId="17" priority="9" stopIfTrue="1" operator="equal">
      <formula>"RAS"</formula>
    </cfRule>
    <cfRule type="cellIs" dxfId="16" priority="10" stopIfTrue="1" operator="equal">
      <formula>"Difficulté"</formula>
    </cfRule>
  </conditionalFormatting>
  <conditionalFormatting sqref="AQ9">
    <cfRule type="cellIs" dxfId="15" priority="7" stopIfTrue="1" operator="lessThan">
      <formula>$C$50</formula>
    </cfRule>
    <cfRule type="cellIs" dxfId="14" priority="8" stopIfTrue="1" operator="greaterThanOrEqual">
      <formula>$C$50</formula>
    </cfRule>
  </conditionalFormatting>
  <conditionalFormatting sqref="AQ9">
    <cfRule type="cellIs" dxfId="13" priority="6" stopIfTrue="1" operator="equal">
      <formula>"Abs"</formula>
    </cfRule>
  </conditionalFormatting>
  <conditionalFormatting sqref="AQ10">
    <cfRule type="cellIs" dxfId="12" priority="4" stopIfTrue="1" operator="equal">
      <formula>"RAS"</formula>
    </cfRule>
    <cfRule type="cellIs" dxfId="11" priority="5" stopIfTrue="1" operator="equal">
      <formula>"Difficulté"</formula>
    </cfRule>
  </conditionalFormatting>
  <conditionalFormatting sqref="AX4:BA5">
    <cfRule type="cellIs" dxfId="10" priority="2" stopIfTrue="1" operator="equal">
      <formula>"RAS"</formula>
    </cfRule>
    <cfRule type="cellIs" dxfId="9" priority="3" stopIfTrue="1" operator="equal">
      <formula>"Difficulté"</formula>
    </cfRule>
  </conditionalFormatting>
  <conditionalFormatting sqref="D11:BA11">
    <cfRule type="cellIs" dxfId="8" priority="1" stopIfTrue="1" operator="equal">
      <formula>"Non"</formula>
    </cfRule>
  </conditionalFormatting>
  <dataValidations count="2">
    <dataValidation type="list" errorStyle="warning" allowBlank="1" showErrorMessage="1" errorTitle="Attention" error="Ce nom ne fait pas partie de la liste" sqref="K4">
      <formula1>$B$19:$B$48</formula1>
      <formula2>0</formula2>
    </dataValidation>
    <dataValidation errorStyle="warning" allowBlank="1" showErrorMessage="1" errorTitle="Attention" error="Ce nom ne fait pas partie de la liste" sqref="D4:J5"/>
  </dataValidations>
  <pageMargins left="0.39374999999999999" right="0.59027777777777779" top="0.39374999999999999" bottom="0.39374999999999999" header="0.51180555555555562" footer="0.51180555555555562"/>
  <pageSetup paperSize="9" firstPageNumber="0" orientation="landscape" horizontalDpi="300" verticalDpi="300" r:id="rId1"/>
  <headerFooter alignWithMargins="0"/>
  <rowBreaks count="1" manualBreakCount="1">
    <brk id="51" max="16383" man="1"/>
  </rowBreaks>
  <drawing r:id="rId2"/>
</worksheet>
</file>

<file path=xl/worksheets/sheet5.xml><?xml version="1.0" encoding="utf-8"?>
<worksheet xmlns="http://schemas.openxmlformats.org/spreadsheetml/2006/main" xmlns:r="http://schemas.openxmlformats.org/officeDocument/2006/relationships">
  <dimension ref="A1:AE230"/>
  <sheetViews>
    <sheetView showGridLines="0" topLeftCell="B4" zoomScaleSheetLayoutView="100" workbookViewId="0">
      <selection activeCell="D63" sqref="C53:E63"/>
    </sheetView>
  </sheetViews>
  <sheetFormatPr baseColWidth="10" defaultRowHeight="12.75"/>
  <cols>
    <col min="1" max="1" width="0" style="65" hidden="1" customWidth="1"/>
    <col min="2" max="2" width="3.140625" style="65" customWidth="1"/>
    <col min="3" max="3" width="19.42578125" style="65" customWidth="1"/>
    <col min="4" max="5" width="30.5703125" style="65" customWidth="1"/>
    <col min="6" max="6" width="4.5703125" style="66" customWidth="1"/>
    <col min="7" max="7" width="5.7109375" style="144" hidden="1" customWidth="1"/>
    <col min="8" max="8" width="9.28515625" style="65" customWidth="1"/>
    <col min="9" max="16384" width="11.42578125" style="65"/>
  </cols>
  <sheetData>
    <row r="1" spans="1:10" ht="21" customHeight="1">
      <c r="A1" s="528" t="s">
        <v>297</v>
      </c>
      <c r="B1" s="528"/>
      <c r="C1" s="528"/>
      <c r="D1" s="528"/>
      <c r="E1" s="528"/>
      <c r="F1" s="528"/>
      <c r="G1" s="528"/>
      <c r="H1" s="528"/>
    </row>
    <row r="2" spans="1:10" ht="18" customHeight="1">
      <c r="A2" s="104"/>
      <c r="B2" s="529" t="s">
        <v>1</v>
      </c>
      <c r="C2" s="529"/>
      <c r="D2" s="530" t="str">
        <f>IF('FRA-CM2'!K2&lt;&gt;"",'FRA-CM2'!K2,"")</f>
        <v/>
      </c>
      <c r="E2" s="530"/>
      <c r="F2" s="530"/>
      <c r="G2" s="530"/>
      <c r="H2" s="530"/>
    </row>
    <row r="3" spans="1:10" ht="18" customHeight="1">
      <c r="A3" s="104"/>
      <c r="B3" s="531" t="s">
        <v>4</v>
      </c>
      <c r="C3" s="531"/>
      <c r="D3" s="532" t="str">
        <f>IF('FRA-CM2'!AH3&lt;&gt;"",'FRA-CM2'!AH3,"")</f>
        <v>CM2</v>
      </c>
      <c r="E3" s="532"/>
      <c r="F3" s="532"/>
      <c r="G3" s="532"/>
      <c r="H3" s="533"/>
    </row>
    <row r="4" spans="1:10" ht="18" customHeight="1">
      <c r="A4" s="104"/>
      <c r="B4" s="534" t="s">
        <v>45</v>
      </c>
      <c r="C4" s="534"/>
      <c r="D4" s="535" t="s">
        <v>205</v>
      </c>
      <c r="E4" s="535"/>
      <c r="F4" s="535"/>
      <c r="G4" s="179"/>
      <c r="H4" s="113"/>
    </row>
    <row r="5" spans="1:10" ht="26.25" customHeight="1">
      <c r="A5" s="105"/>
      <c r="B5" s="514" t="s">
        <v>113</v>
      </c>
      <c r="C5" s="515"/>
      <c r="D5" s="106" t="s">
        <v>230</v>
      </c>
      <c r="E5" s="106" t="s">
        <v>265</v>
      </c>
      <c r="F5" s="107" t="s">
        <v>46</v>
      </c>
      <c r="G5" s="112" t="s">
        <v>47</v>
      </c>
      <c r="H5" s="114" t="s">
        <v>48</v>
      </c>
    </row>
    <row r="6" spans="1:10" s="68" customFormat="1" ht="24" customHeight="1">
      <c r="A6" s="516"/>
      <c r="B6" s="517" t="s">
        <v>84</v>
      </c>
      <c r="C6" s="150" t="s">
        <v>62</v>
      </c>
      <c r="D6" s="151" t="s">
        <v>63</v>
      </c>
      <c r="E6" s="151" t="s">
        <v>164</v>
      </c>
      <c r="F6" s="129" t="s">
        <v>50</v>
      </c>
      <c r="G6" s="137" t="e">
        <f ca="1">OFFSET('FRA-CM2'!D$6,$C$67,0)</f>
        <v>#N/A</v>
      </c>
      <c r="H6" s="130" t="e">
        <f ca="1">IF(G6=1,"Acquis",IF(G6="A","Absence","En cours"))</f>
        <v>#N/A</v>
      </c>
      <c r="I6" s="67"/>
      <c r="J6" s="67"/>
    </row>
    <row r="7" spans="1:10" ht="12" customHeight="1">
      <c r="A7" s="516"/>
      <c r="B7" s="517"/>
      <c r="C7" s="449" t="s">
        <v>60</v>
      </c>
      <c r="D7" s="536" t="s">
        <v>232</v>
      </c>
      <c r="E7" s="249" t="s">
        <v>266</v>
      </c>
      <c r="F7" s="129" t="s">
        <v>51</v>
      </c>
      <c r="G7" s="137" t="e">
        <f ca="1">OFFSET('FRA-CM2'!E$6,$C$67,0)</f>
        <v>#N/A</v>
      </c>
      <c r="H7" s="130" t="e">
        <f t="shared" ref="H7:H14" ca="1" si="0">IF(G7=1,"Acquis",IF(G7="A","Absence","En cours"))</f>
        <v>#N/A</v>
      </c>
      <c r="I7" s="69"/>
      <c r="J7" s="69"/>
    </row>
    <row r="8" spans="1:10" ht="13.5" customHeight="1">
      <c r="A8" s="516"/>
      <c r="B8" s="517"/>
      <c r="C8" s="449"/>
      <c r="D8" s="449"/>
      <c r="E8" s="249" t="s">
        <v>267</v>
      </c>
      <c r="F8" s="129" t="s">
        <v>52</v>
      </c>
      <c r="G8" s="137" t="e">
        <f ca="1">OFFSET('FRA-CM2'!F$6,$C$67,0)</f>
        <v>#N/A</v>
      </c>
      <c r="H8" s="130" t="e">
        <f t="shared" ca="1" si="0"/>
        <v>#N/A</v>
      </c>
    </row>
    <row r="9" spans="1:10" ht="15" customHeight="1">
      <c r="A9" s="516"/>
      <c r="B9" s="517"/>
      <c r="C9" s="523" t="s">
        <v>61</v>
      </c>
      <c r="D9" s="541" t="s">
        <v>61</v>
      </c>
      <c r="E9" s="541" t="s">
        <v>258</v>
      </c>
      <c r="F9" s="129" t="s">
        <v>53</v>
      </c>
      <c r="G9" s="137" t="e">
        <f ca="1">OFFSET('FRA-CM2'!G$6,$C$67,0)</f>
        <v>#N/A</v>
      </c>
      <c r="H9" s="130" t="e">
        <f t="shared" ca="1" si="0"/>
        <v>#N/A</v>
      </c>
      <c r="I9" s="69"/>
      <c r="J9" s="69"/>
    </row>
    <row r="10" spans="1:10" ht="12" customHeight="1">
      <c r="A10" s="516"/>
      <c r="B10" s="517"/>
      <c r="C10" s="524"/>
      <c r="D10" s="543"/>
      <c r="E10" s="542"/>
      <c r="F10" s="129" t="s">
        <v>54</v>
      </c>
      <c r="G10" s="137" t="e">
        <f ca="1">OFFSET('FRA-CM2'!H$6,$C$67,0)</f>
        <v>#N/A</v>
      </c>
      <c r="H10" s="130" t="e">
        <f ca="1">IF(G10=1,"Acquis",IF(G10="A","Absence","En cours"))</f>
        <v>#N/A</v>
      </c>
      <c r="I10" s="69"/>
      <c r="J10" s="69"/>
    </row>
    <row r="11" spans="1:10" ht="12" customHeight="1">
      <c r="A11" s="516"/>
      <c r="B11" s="517"/>
      <c r="C11" s="524"/>
      <c r="D11" s="543"/>
      <c r="E11" s="543" t="s">
        <v>259</v>
      </c>
      <c r="F11" s="129" t="s">
        <v>55</v>
      </c>
      <c r="G11" s="137" t="e">
        <f ca="1">OFFSET('FRA-CM2'!I$6,$C$67,0)</f>
        <v>#N/A</v>
      </c>
      <c r="H11" s="130" t="e">
        <f t="shared" ca="1" si="0"/>
        <v>#N/A</v>
      </c>
      <c r="I11" s="69"/>
      <c r="J11" s="69"/>
    </row>
    <row r="12" spans="1:10" s="68" customFormat="1" ht="12" customHeight="1">
      <c r="A12" s="516"/>
      <c r="B12" s="517"/>
      <c r="C12" s="525"/>
      <c r="D12" s="542"/>
      <c r="E12" s="542"/>
      <c r="F12" s="129" t="s">
        <v>56</v>
      </c>
      <c r="G12" s="137" t="e">
        <f ca="1">OFFSET('FRA-CM2'!J$6,$C$67,0)</f>
        <v>#N/A</v>
      </c>
      <c r="H12" s="130" t="e">
        <f t="shared" ca="1" si="0"/>
        <v>#N/A</v>
      </c>
      <c r="I12" s="67"/>
      <c r="J12" s="67"/>
    </row>
    <row r="13" spans="1:10" ht="36.75" customHeight="1">
      <c r="A13" s="516"/>
      <c r="B13" s="517"/>
      <c r="C13" s="150" t="s">
        <v>233</v>
      </c>
      <c r="D13" s="219" t="s">
        <v>234</v>
      </c>
      <c r="E13" s="150" t="s">
        <v>235</v>
      </c>
      <c r="F13" s="129" t="s">
        <v>57</v>
      </c>
      <c r="G13" s="137" t="e">
        <f ca="1">OFFSET('FRA-CM2'!K$6,$C$67,0)</f>
        <v>#N/A</v>
      </c>
      <c r="H13" s="130" t="e">
        <f t="shared" ca="1" si="0"/>
        <v>#N/A</v>
      </c>
      <c r="I13" s="69"/>
      <c r="J13" s="69"/>
    </row>
    <row r="14" spans="1:10" ht="22.5" customHeight="1">
      <c r="A14" s="516"/>
      <c r="B14" s="517"/>
      <c r="C14" s="518" t="s">
        <v>237</v>
      </c>
      <c r="D14" s="518" t="s">
        <v>236</v>
      </c>
      <c r="E14" s="246" t="s">
        <v>268</v>
      </c>
      <c r="F14" s="129" t="s">
        <v>58</v>
      </c>
      <c r="G14" s="137" t="e">
        <f ca="1">OFFSET('FRA-CM2'!L$6,$C$67,0)</f>
        <v>#N/A</v>
      </c>
      <c r="H14" s="130" t="e">
        <f t="shared" ca="1" si="0"/>
        <v>#N/A</v>
      </c>
    </row>
    <row r="15" spans="1:10" ht="22.5" customHeight="1">
      <c r="A15" s="516"/>
      <c r="B15" s="517"/>
      <c r="C15" s="519"/>
      <c r="D15" s="519"/>
      <c r="E15" s="246" t="s">
        <v>269</v>
      </c>
      <c r="F15" s="129" t="s">
        <v>59</v>
      </c>
      <c r="G15" s="137" t="e">
        <f ca="1">OFFSET('FRA-CM2'!M$6,$C$67,0)</f>
        <v>#N/A</v>
      </c>
      <c r="H15" s="130" t="e">
        <f ca="1">IF(G15=1,"Acquis",IF(G15="A","Absence","En cours"))</f>
        <v>#N/A</v>
      </c>
      <c r="I15" s="69"/>
      <c r="J15" s="69"/>
    </row>
    <row r="16" spans="1:10" s="71" customFormat="1" ht="12" customHeight="1">
      <c r="A16" s="108"/>
      <c r="B16" s="522"/>
      <c r="C16" s="505"/>
      <c r="D16" s="544" t="s">
        <v>137</v>
      </c>
      <c r="E16" s="544"/>
      <c r="F16" s="131">
        <f ca="1">COUNTIF(G6:G15,1)</f>
        <v>0</v>
      </c>
      <c r="G16" s="138"/>
      <c r="H16" s="132" t="s">
        <v>49</v>
      </c>
      <c r="I16" s="70"/>
      <c r="J16" s="70"/>
    </row>
    <row r="17" spans="1:10" ht="12" customHeight="1">
      <c r="A17" s="512"/>
      <c r="B17" s="537" t="s">
        <v>85</v>
      </c>
      <c r="C17" s="449" t="s">
        <v>165</v>
      </c>
      <c r="D17" s="449" t="s">
        <v>281</v>
      </c>
      <c r="E17" s="246" t="s">
        <v>271</v>
      </c>
      <c r="F17" s="133" t="s">
        <v>90</v>
      </c>
      <c r="G17" s="139" t="e">
        <f ca="1">OFFSET('FRA-CM2'!N$6,$C$67,0)</f>
        <v>#N/A</v>
      </c>
      <c r="H17" s="130" t="e">
        <f ca="1">IF(G17=1,"Acquis",IF(G17="A","Absence","En cours"))</f>
        <v>#N/A</v>
      </c>
      <c r="I17" s="69"/>
      <c r="J17" s="69"/>
    </row>
    <row r="18" spans="1:10" s="68" customFormat="1" ht="12" customHeight="1">
      <c r="A18" s="512"/>
      <c r="B18" s="537"/>
      <c r="C18" s="449"/>
      <c r="D18" s="449"/>
      <c r="E18" s="246" t="s">
        <v>270</v>
      </c>
      <c r="F18" s="133" t="s">
        <v>91</v>
      </c>
      <c r="G18" s="139" t="e">
        <f ca="1">OFFSET('FRA-CM2'!O$6,$C$67,0)</f>
        <v>#N/A</v>
      </c>
      <c r="H18" s="130" t="e">
        <f t="shared" ref="H18:H63" ca="1" si="1">IF(G18=1,"Acquis",IF(G18="A","Absence","En cours"))</f>
        <v>#N/A</v>
      </c>
      <c r="I18" s="67"/>
      <c r="J18" s="67"/>
    </row>
    <row r="19" spans="1:10" ht="12" customHeight="1">
      <c r="A19" s="512"/>
      <c r="B19" s="537"/>
      <c r="C19" s="449"/>
      <c r="D19" s="449"/>
      <c r="E19" s="246" t="s">
        <v>272</v>
      </c>
      <c r="F19" s="133" t="s">
        <v>92</v>
      </c>
      <c r="G19" s="139" t="e">
        <f ca="1">OFFSET('FRA-CM2'!P$6,$C$67,0)</f>
        <v>#N/A</v>
      </c>
      <c r="H19" s="130" t="e">
        <f t="shared" ca="1" si="1"/>
        <v>#N/A</v>
      </c>
      <c r="I19" s="69"/>
      <c r="J19" s="69"/>
    </row>
    <row r="20" spans="1:10" ht="21.75" customHeight="1">
      <c r="A20" s="512"/>
      <c r="B20" s="537"/>
      <c r="C20" s="518" t="s">
        <v>238</v>
      </c>
      <c r="D20" s="540" t="s">
        <v>238</v>
      </c>
      <c r="E20" s="249" t="s">
        <v>273</v>
      </c>
      <c r="F20" s="133" t="s">
        <v>93</v>
      </c>
      <c r="G20" s="139" t="e">
        <f ca="1">OFFSET('FRA-CM2'!Q$6,$C$67,0)</f>
        <v>#N/A</v>
      </c>
      <c r="H20" s="130" t="e">
        <f t="shared" ca="1" si="1"/>
        <v>#N/A</v>
      </c>
    </row>
    <row r="21" spans="1:10" ht="22.5" customHeight="1">
      <c r="A21" s="512"/>
      <c r="B21" s="537"/>
      <c r="C21" s="519"/>
      <c r="D21" s="519"/>
      <c r="E21" s="246" t="s">
        <v>274</v>
      </c>
      <c r="F21" s="133" t="s">
        <v>94</v>
      </c>
      <c r="G21" s="139" t="e">
        <f ca="1">OFFSET('FRA-CM2'!R$6,$C$67,0)</f>
        <v>#N/A</v>
      </c>
      <c r="H21" s="130" t="e">
        <f t="shared" ca="1" si="1"/>
        <v>#N/A</v>
      </c>
    </row>
    <row r="22" spans="1:10" ht="15.75" customHeight="1">
      <c r="A22" s="512"/>
      <c r="B22" s="537"/>
      <c r="C22" s="518" t="s">
        <v>89</v>
      </c>
      <c r="D22" s="518" t="s">
        <v>282</v>
      </c>
      <c r="E22" s="248" t="s">
        <v>276</v>
      </c>
      <c r="F22" s="133" t="s">
        <v>95</v>
      </c>
      <c r="G22" s="139" t="e">
        <f ca="1">OFFSET('FRA-CM2'!S$6,$C$67,0)</f>
        <v>#N/A</v>
      </c>
      <c r="H22" s="130" t="e">
        <f t="shared" ca="1" si="1"/>
        <v>#N/A</v>
      </c>
    </row>
    <row r="23" spans="1:10" ht="13.5" customHeight="1">
      <c r="A23" s="512"/>
      <c r="B23" s="538"/>
      <c r="C23" s="539"/>
      <c r="D23" s="539"/>
      <c r="E23" s="250" t="s">
        <v>277</v>
      </c>
      <c r="F23" s="133" t="s">
        <v>166</v>
      </c>
      <c r="G23" s="139" t="e">
        <f ca="1">OFFSET('FRA-CM2'!T$6,$C$67,0)</f>
        <v>#N/A</v>
      </c>
      <c r="H23" s="130" t="e">
        <f t="shared" ca="1" si="1"/>
        <v>#N/A</v>
      </c>
    </row>
    <row r="24" spans="1:10" ht="27.75" customHeight="1">
      <c r="A24" s="512"/>
      <c r="B24" s="538"/>
      <c r="C24" s="519"/>
      <c r="D24" s="519"/>
      <c r="E24" s="232" t="s">
        <v>275</v>
      </c>
      <c r="F24" s="133" t="s">
        <v>167</v>
      </c>
      <c r="G24" s="139" t="e">
        <f ca="1">OFFSET('FRA-CM2'!U$6,$C$67,0)</f>
        <v>#N/A</v>
      </c>
      <c r="H24" s="130" t="e">
        <f t="shared" ca="1" si="1"/>
        <v>#N/A</v>
      </c>
    </row>
    <row r="25" spans="1:10" ht="12" customHeight="1">
      <c r="A25" s="513"/>
      <c r="B25" s="521"/>
      <c r="C25" s="505"/>
      <c r="D25" s="544" t="s">
        <v>200</v>
      </c>
      <c r="E25" s="544"/>
      <c r="F25" s="134">
        <f ca="1">COUNTIF(G17:G24,1)</f>
        <v>0</v>
      </c>
      <c r="G25" s="138"/>
      <c r="H25" s="132" t="s">
        <v>49</v>
      </c>
    </row>
    <row r="26" spans="1:10" ht="41.25" customHeight="1">
      <c r="A26" s="513"/>
      <c r="B26" s="526" t="s">
        <v>191</v>
      </c>
      <c r="C26" s="157" t="s">
        <v>88</v>
      </c>
      <c r="D26" s="158" t="s">
        <v>193</v>
      </c>
      <c r="E26" s="220" t="s">
        <v>192</v>
      </c>
      <c r="F26" s="156" t="s">
        <v>96</v>
      </c>
      <c r="G26" s="139" t="e">
        <f ca="1">OFFSET('FRA-CM2'!V$6,$C$67,0)</f>
        <v>#N/A</v>
      </c>
      <c r="H26" s="130" t="e">
        <f t="shared" ca="1" si="1"/>
        <v>#N/A</v>
      </c>
    </row>
    <row r="27" spans="1:10" ht="20.100000000000001" customHeight="1">
      <c r="A27" s="513"/>
      <c r="B27" s="527"/>
      <c r="C27" s="520" t="s">
        <v>105</v>
      </c>
      <c r="D27" s="503" t="s">
        <v>106</v>
      </c>
      <c r="E27" s="484" t="s">
        <v>194</v>
      </c>
      <c r="F27" s="156" t="s">
        <v>97</v>
      </c>
      <c r="G27" s="139" t="e">
        <f ca="1">OFFSET('FRA-CM2'!W$6,$C$67,0)</f>
        <v>#N/A</v>
      </c>
      <c r="H27" s="130" t="e">
        <f t="shared" ca="1" si="1"/>
        <v>#N/A</v>
      </c>
    </row>
    <row r="28" spans="1:10" ht="20.100000000000001" customHeight="1">
      <c r="A28" s="513"/>
      <c r="B28" s="527"/>
      <c r="C28" s="483"/>
      <c r="D28" s="483"/>
      <c r="E28" s="481"/>
      <c r="F28" s="156" t="s">
        <v>168</v>
      </c>
      <c r="G28" s="139" t="e">
        <f ca="1">OFFSET('FRA-CM2'!X$6,$C$67,0)</f>
        <v>#N/A</v>
      </c>
      <c r="H28" s="130" t="e">
        <f t="shared" ca="1" si="1"/>
        <v>#N/A</v>
      </c>
    </row>
    <row r="29" spans="1:10" ht="13.5" customHeight="1">
      <c r="A29" s="513"/>
      <c r="B29" s="527"/>
      <c r="C29" s="520" t="s">
        <v>107</v>
      </c>
      <c r="D29" s="484" t="s">
        <v>108</v>
      </c>
      <c r="E29" s="484" t="s">
        <v>239</v>
      </c>
      <c r="F29" s="156" t="s">
        <v>169</v>
      </c>
      <c r="G29" s="139" t="e">
        <f ca="1">OFFSET('FRA-CM2'!Y$6,$C$67,0)</f>
        <v>#N/A</v>
      </c>
      <c r="H29" s="130" t="e">
        <f t="shared" ca="1" si="1"/>
        <v>#N/A</v>
      </c>
    </row>
    <row r="30" spans="1:10" ht="13.5" customHeight="1">
      <c r="A30" s="149"/>
      <c r="B30" s="489"/>
      <c r="C30" s="483"/>
      <c r="D30" s="480"/>
      <c r="E30" s="480"/>
      <c r="F30" s="156" t="s">
        <v>170</v>
      </c>
      <c r="G30" s="139" t="e">
        <f ca="1">OFFSET('FRA-CM2'!Z$6,$C$67,0)</f>
        <v>#N/A</v>
      </c>
      <c r="H30" s="130" t="e">
        <f t="shared" ca="1" si="1"/>
        <v>#N/A</v>
      </c>
    </row>
    <row r="31" spans="1:10" ht="13.5" customHeight="1">
      <c r="A31" s="149"/>
      <c r="B31" s="486"/>
      <c r="C31" s="483"/>
      <c r="D31" s="481"/>
      <c r="E31" s="481"/>
      <c r="F31" s="156" t="s">
        <v>171</v>
      </c>
      <c r="G31" s="139" t="e">
        <f ca="1">OFFSET('FRA-CM2'!AA$6,$C$67,0)</f>
        <v>#N/A</v>
      </c>
      <c r="H31" s="130" t="e">
        <f t="shared" ca="1" si="1"/>
        <v>#N/A</v>
      </c>
    </row>
    <row r="32" spans="1:10" s="71" customFormat="1" ht="12" customHeight="1">
      <c r="A32" s="108"/>
      <c r="B32" s="504"/>
      <c r="C32" s="505"/>
      <c r="D32" s="544" t="s">
        <v>201</v>
      </c>
      <c r="E32" s="544"/>
      <c r="F32" s="159">
        <f ca="1">COUNTIF(G26:G31,1)</f>
        <v>0</v>
      </c>
      <c r="G32" s="138"/>
      <c r="H32" s="132" t="s">
        <v>49</v>
      </c>
    </row>
    <row r="33" spans="1:16" s="224" customFormat="1" ht="25.5" customHeight="1">
      <c r="A33" s="477"/>
      <c r="B33" s="487" t="s">
        <v>86</v>
      </c>
      <c r="C33" s="490" t="s">
        <v>195</v>
      </c>
      <c r="D33" s="503" t="s">
        <v>299</v>
      </c>
      <c r="E33" s="220" t="s">
        <v>278</v>
      </c>
      <c r="F33" s="160" t="s">
        <v>98</v>
      </c>
      <c r="G33" s="223" t="e">
        <f ca="1">OFFSET('FRA-CM2'!AB$6,$C$67,0)</f>
        <v>#N/A</v>
      </c>
      <c r="H33" s="130" t="e">
        <f ca="1">IF(G33=1,"Acquis",IF(G33="A","Absence","En cours"))</f>
        <v>#N/A</v>
      </c>
      <c r="I33" s="69"/>
      <c r="J33" s="69"/>
      <c r="K33" s="69"/>
      <c r="L33" s="69"/>
      <c r="M33" s="69"/>
      <c r="N33" s="69"/>
      <c r="O33" s="69"/>
      <c r="P33" s="69"/>
    </row>
    <row r="34" spans="1:16" ht="12.75" customHeight="1">
      <c r="A34" s="477"/>
      <c r="B34" s="488"/>
      <c r="C34" s="480"/>
      <c r="D34" s="483"/>
      <c r="E34" s="232" t="s">
        <v>279</v>
      </c>
      <c r="F34" s="221" t="s">
        <v>99</v>
      </c>
      <c r="G34" s="222" t="e">
        <f ca="1">OFFSET('FRA-CM2'!AC$6,$C$67,0)</f>
        <v>#N/A</v>
      </c>
      <c r="H34" s="171" t="e">
        <f t="shared" ca="1" si="1"/>
        <v>#N/A</v>
      </c>
    </row>
    <row r="35" spans="1:16" ht="15.75" customHeight="1">
      <c r="A35" s="477"/>
      <c r="B35" s="488"/>
      <c r="C35" s="481"/>
      <c r="D35" s="483"/>
      <c r="E35" s="232" t="s">
        <v>280</v>
      </c>
      <c r="F35" s="160" t="s">
        <v>100</v>
      </c>
      <c r="G35" s="137" t="e">
        <f ca="1">OFFSET('FRA-CM2'!AD$6,$C$67,0)</f>
        <v>#N/A</v>
      </c>
      <c r="H35" s="130" t="e">
        <f t="shared" ca="1" si="1"/>
        <v>#N/A</v>
      </c>
    </row>
    <row r="36" spans="1:16" ht="12" customHeight="1">
      <c r="A36" s="477"/>
      <c r="B36" s="488"/>
      <c r="C36" s="490" t="s">
        <v>109</v>
      </c>
      <c r="D36" s="491" t="s">
        <v>283</v>
      </c>
      <c r="E36" s="491" t="s">
        <v>257</v>
      </c>
      <c r="F36" s="160" t="s">
        <v>101</v>
      </c>
      <c r="G36" s="137" t="e">
        <f ca="1">OFFSET('FRA-CM2'!AE$6,$C$67,0)</f>
        <v>#N/A</v>
      </c>
      <c r="H36" s="130" t="e">
        <f t="shared" ca="1" si="1"/>
        <v>#N/A</v>
      </c>
    </row>
    <row r="37" spans="1:16" ht="12" customHeight="1">
      <c r="A37" s="477"/>
      <c r="B37" s="488"/>
      <c r="C37" s="480"/>
      <c r="D37" s="492"/>
      <c r="E37" s="545"/>
      <c r="F37" s="160" t="s">
        <v>102</v>
      </c>
      <c r="G37" s="137" t="e">
        <f ca="1">OFFSET('FRA-CM2'!AF$6,$C$67,0)</f>
        <v>#N/A</v>
      </c>
      <c r="H37" s="130" t="e">
        <f t="shared" ca="1" si="1"/>
        <v>#N/A</v>
      </c>
    </row>
    <row r="38" spans="1:16" ht="12" customHeight="1">
      <c r="A38" s="477"/>
      <c r="B38" s="488"/>
      <c r="C38" s="480"/>
      <c r="D38" s="492"/>
      <c r="E38" s="230" t="s">
        <v>255</v>
      </c>
      <c r="F38" s="160" t="s">
        <v>103</v>
      </c>
      <c r="G38" s="137" t="e">
        <f ca="1">OFFSET('FRA-CM2'!AG$6,$C$67,0)</f>
        <v>#N/A</v>
      </c>
      <c r="H38" s="130" t="e">
        <f t="shared" ca="1" si="1"/>
        <v>#N/A</v>
      </c>
    </row>
    <row r="39" spans="1:16">
      <c r="A39" s="477"/>
      <c r="B39" s="488"/>
      <c r="C39" s="481"/>
      <c r="D39" s="493"/>
      <c r="E39" s="229" t="s">
        <v>256</v>
      </c>
      <c r="F39" s="160" t="s">
        <v>172</v>
      </c>
      <c r="G39" s="137" t="e">
        <f ca="1">OFFSET('FRA-CM2'!AH$6,$C$67,0)</f>
        <v>#N/A</v>
      </c>
      <c r="H39" s="130" t="e">
        <f t="shared" ca="1" si="1"/>
        <v>#N/A</v>
      </c>
    </row>
    <row r="40" spans="1:16" s="228" customFormat="1" ht="12.75" customHeight="1">
      <c r="A40" s="477"/>
      <c r="B40" s="488"/>
      <c r="C40" s="479" t="s">
        <v>110</v>
      </c>
      <c r="D40" s="491" t="s">
        <v>284</v>
      </c>
      <c r="E40" s="233" t="s">
        <v>247</v>
      </c>
      <c r="F40" s="225" t="s">
        <v>173</v>
      </c>
      <c r="G40" s="226" t="e">
        <f ca="1">OFFSET('FRA-CM2'!AI$6,$C$67,0)</f>
        <v>#N/A</v>
      </c>
      <c r="H40" s="227" t="e">
        <f t="shared" ca="1" si="1"/>
        <v>#N/A</v>
      </c>
    </row>
    <row r="41" spans="1:16" ht="12" customHeight="1">
      <c r="A41" s="109"/>
      <c r="B41" s="488"/>
      <c r="C41" s="480"/>
      <c r="D41" s="548"/>
      <c r="E41" s="234" t="s">
        <v>248</v>
      </c>
      <c r="F41" s="160" t="s">
        <v>174</v>
      </c>
      <c r="G41" s="137" t="e">
        <f ca="1">OFFSET('FRA-CM2'!AJ$6,$C$67,0)</f>
        <v>#N/A</v>
      </c>
      <c r="H41" s="130" t="e">
        <f t="shared" ca="1" si="1"/>
        <v>#N/A</v>
      </c>
    </row>
    <row r="42" spans="1:16" ht="14.25" customHeight="1">
      <c r="A42" s="109"/>
      <c r="B42" s="488"/>
      <c r="C42" s="480"/>
      <c r="D42" s="545"/>
      <c r="E42" s="234" t="s">
        <v>249</v>
      </c>
      <c r="F42" s="160" t="s">
        <v>175</v>
      </c>
      <c r="G42" s="137" t="e">
        <f ca="1">OFFSET('FRA-CM2'!AK$6,$C$67,0)</f>
        <v>#N/A</v>
      </c>
      <c r="H42" s="130" t="e">
        <f t="shared" ca="1" si="1"/>
        <v>#N/A</v>
      </c>
      <c r="K42" s="71"/>
    </row>
    <row r="43" spans="1:16" ht="12.75" customHeight="1">
      <c r="A43" s="109"/>
      <c r="B43" s="489"/>
      <c r="C43" s="480"/>
      <c r="D43" s="546" t="s">
        <v>246</v>
      </c>
      <c r="E43" s="234" t="s">
        <v>250</v>
      </c>
      <c r="F43" s="160" t="s">
        <v>176</v>
      </c>
      <c r="G43" s="137" t="e">
        <f ca="1">OFFSET('FRA-CM2'!AL$6,$C$67,0)</f>
        <v>#N/A</v>
      </c>
      <c r="H43" s="130" t="e">
        <f t="shared" ca="1" si="1"/>
        <v>#N/A</v>
      </c>
    </row>
    <row r="44" spans="1:16" ht="15" customHeight="1">
      <c r="A44" s="109"/>
      <c r="B44" s="489"/>
      <c r="C44" s="480"/>
      <c r="D44" s="492"/>
      <c r="E44" s="234" t="s">
        <v>251</v>
      </c>
      <c r="F44" s="160" t="s">
        <v>177</v>
      </c>
      <c r="G44" s="137" t="e">
        <f ca="1">OFFSET('FRA-CM2'!AM$6,$C$67,0)</f>
        <v>#N/A</v>
      </c>
      <c r="H44" s="130" t="e">
        <f t="shared" ca="1" si="1"/>
        <v>#N/A</v>
      </c>
    </row>
    <row r="45" spans="1:16" ht="12" customHeight="1">
      <c r="A45" s="109"/>
      <c r="B45" s="489"/>
      <c r="C45" s="480"/>
      <c r="D45" s="492"/>
      <c r="E45" s="234" t="s">
        <v>252</v>
      </c>
      <c r="F45" s="160" t="s">
        <v>178</v>
      </c>
      <c r="G45" s="137" t="e">
        <f ca="1">OFFSET('FRA-CM2'!AN$6,$C$67,0)</f>
        <v>#N/A</v>
      </c>
      <c r="H45" s="130" t="e">
        <f t="shared" ca="1" si="1"/>
        <v>#N/A</v>
      </c>
    </row>
    <row r="46" spans="1:16" ht="12" customHeight="1">
      <c r="A46" s="109"/>
      <c r="B46" s="489"/>
      <c r="C46" s="480"/>
      <c r="D46" s="492"/>
      <c r="E46" s="234" t="s">
        <v>253</v>
      </c>
      <c r="F46" s="160" t="s">
        <v>179</v>
      </c>
      <c r="G46" s="137" t="e">
        <f ca="1">OFFSET('FRA-CM2'!AO$6,$C$67,0)</f>
        <v>#N/A</v>
      </c>
      <c r="H46" s="130" t="e">
        <f t="shared" ca="1" si="1"/>
        <v>#N/A</v>
      </c>
    </row>
    <row r="47" spans="1:16" ht="12" customHeight="1">
      <c r="A47" s="109"/>
      <c r="B47" s="489"/>
      <c r="C47" s="481"/>
      <c r="D47" s="493"/>
      <c r="E47" s="235" t="s">
        <v>254</v>
      </c>
      <c r="F47" s="181" t="s">
        <v>180</v>
      </c>
      <c r="G47" s="182" t="e">
        <f ca="1">OFFSET('FRA-CM2'!AP$6,$C$67,0)</f>
        <v>#N/A</v>
      </c>
      <c r="H47" s="183" t="e">
        <f t="shared" ca="1" si="1"/>
        <v>#N/A</v>
      </c>
    </row>
    <row r="48" spans="1:16" s="71" customFormat="1" ht="12" customHeight="1">
      <c r="A48" s="180"/>
      <c r="B48" s="496"/>
      <c r="C48" s="496"/>
      <c r="D48" s="497" t="s">
        <v>202</v>
      </c>
      <c r="E48" s="497"/>
      <c r="F48" s="184">
        <f ca="1">COUNTIF(G33:G47,1)</f>
        <v>0</v>
      </c>
      <c r="G48" s="185"/>
      <c r="H48" s="132" t="s">
        <v>49</v>
      </c>
    </row>
    <row r="49" spans="1:9" s="164" customFormat="1" ht="18" customHeight="1">
      <c r="A49" s="161"/>
      <c r="B49" s="162"/>
      <c r="C49" s="162"/>
      <c r="D49" s="163"/>
      <c r="E49" s="163"/>
      <c r="F49" s="165"/>
      <c r="G49" s="166"/>
      <c r="H49" s="167"/>
      <c r="I49" s="168"/>
    </row>
    <row r="50" spans="1:9" s="71" customFormat="1" ht="18" customHeight="1">
      <c r="A50" s="110"/>
      <c r="B50" s="509" t="s">
        <v>298</v>
      </c>
      <c r="C50" s="510"/>
      <c r="D50" s="510"/>
      <c r="E50" s="510"/>
      <c r="F50" s="510"/>
      <c r="G50" s="510"/>
      <c r="H50" s="510"/>
      <c r="I50" s="173"/>
    </row>
    <row r="51" spans="1:9" s="71" customFormat="1" ht="18" customHeight="1">
      <c r="A51" s="110"/>
      <c r="B51" s="174"/>
      <c r="C51" s="175" t="s">
        <v>199</v>
      </c>
      <c r="D51" s="500" t="str">
        <f>D4</f>
        <v/>
      </c>
      <c r="E51" s="501"/>
      <c r="F51" s="502"/>
      <c r="G51" s="172"/>
      <c r="H51" s="176"/>
    </row>
    <row r="52" spans="1:9" s="71" customFormat="1" ht="26.25" customHeight="1">
      <c r="A52" s="110"/>
      <c r="B52" s="511" t="s">
        <v>113</v>
      </c>
      <c r="C52" s="511"/>
      <c r="D52" s="177" t="s">
        <v>230</v>
      </c>
      <c r="E52" s="177" t="s">
        <v>265</v>
      </c>
      <c r="F52" s="178" t="s">
        <v>46</v>
      </c>
      <c r="G52" s="114" t="s">
        <v>47</v>
      </c>
      <c r="H52" s="114" t="s">
        <v>48</v>
      </c>
    </row>
    <row r="53" spans="1:9" s="71" customFormat="1" ht="29.25" customHeight="1">
      <c r="A53" s="110"/>
      <c r="B53" s="485" t="s">
        <v>87</v>
      </c>
      <c r="C53" s="506" t="s">
        <v>111</v>
      </c>
      <c r="D53" s="482" t="s">
        <v>196</v>
      </c>
      <c r="E53" s="231" t="s">
        <v>240</v>
      </c>
      <c r="F53" s="169" t="s">
        <v>104</v>
      </c>
      <c r="G53" s="170" t="e">
        <f ca="1">OFFSET('FRA-CM2'!AQ$6,$C$67,0)</f>
        <v>#N/A</v>
      </c>
      <c r="H53" s="171" t="e">
        <f t="shared" ca="1" si="1"/>
        <v>#N/A</v>
      </c>
    </row>
    <row r="54" spans="1:9" s="71" customFormat="1" ht="17.25" customHeight="1">
      <c r="A54" s="110"/>
      <c r="B54" s="485"/>
      <c r="C54" s="507"/>
      <c r="D54" s="483"/>
      <c r="E54" s="232" t="s">
        <v>241</v>
      </c>
      <c r="F54" s="133" t="s">
        <v>181</v>
      </c>
      <c r="G54" s="139" t="e">
        <f ca="1">OFFSET('FRA-CM2'!AR$6,$C$67,0)</f>
        <v>#N/A</v>
      </c>
      <c r="H54" s="130" t="e">
        <f t="shared" ca="1" si="1"/>
        <v>#N/A</v>
      </c>
    </row>
    <row r="55" spans="1:9" s="71" customFormat="1" ht="13.5" customHeight="1">
      <c r="A55" s="110"/>
      <c r="B55" s="485"/>
      <c r="C55" s="507"/>
      <c r="D55" s="503" t="s">
        <v>197</v>
      </c>
      <c r="E55" s="484" t="s">
        <v>198</v>
      </c>
      <c r="F55" s="133" t="s">
        <v>182</v>
      </c>
      <c r="G55" s="139" t="e">
        <f ca="1">OFFSET('FRA-CM2'!AS$6,$C$67,0)</f>
        <v>#N/A</v>
      </c>
      <c r="H55" s="130" t="e">
        <f t="shared" ca="1" si="1"/>
        <v>#N/A</v>
      </c>
    </row>
    <row r="56" spans="1:9" s="71" customFormat="1" ht="13.5" customHeight="1">
      <c r="A56" s="110"/>
      <c r="B56" s="485"/>
      <c r="C56" s="507"/>
      <c r="D56" s="483"/>
      <c r="E56" s="480"/>
      <c r="F56" s="133" t="s">
        <v>183</v>
      </c>
      <c r="G56" s="139" t="e">
        <f ca="1">OFFSET('FRA-CM2'!AT$6,$C$67,0)</f>
        <v>#N/A</v>
      </c>
      <c r="H56" s="130" t="e">
        <f t="shared" ca="1" si="1"/>
        <v>#N/A</v>
      </c>
    </row>
    <row r="57" spans="1:9" s="71" customFormat="1" ht="13.5" customHeight="1">
      <c r="A57" s="110"/>
      <c r="B57" s="485"/>
      <c r="C57" s="508"/>
      <c r="D57" s="483"/>
      <c r="E57" s="481"/>
      <c r="F57" s="133" t="s">
        <v>184</v>
      </c>
      <c r="G57" s="139" t="e">
        <f ca="1">OFFSET('FRA-CM2'!AU$6,$C$67,0)</f>
        <v>#N/A</v>
      </c>
      <c r="H57" s="130" t="e">
        <f t="shared" ca="1" si="1"/>
        <v>#N/A</v>
      </c>
    </row>
    <row r="58" spans="1:9" s="71" customFormat="1" ht="17.25" customHeight="1">
      <c r="A58" s="110"/>
      <c r="B58" s="485"/>
      <c r="C58" s="479" t="s">
        <v>112</v>
      </c>
      <c r="D58" s="247" t="s">
        <v>285</v>
      </c>
      <c r="E58" s="491" t="s">
        <v>243</v>
      </c>
      <c r="F58" s="133" t="s">
        <v>185</v>
      </c>
      <c r="G58" s="139" t="e">
        <f ca="1">OFFSET('FRA-CM2'!AV$6,$C$67,0)</f>
        <v>#N/A</v>
      </c>
      <c r="H58" s="130" t="e">
        <f t="shared" ca="1" si="1"/>
        <v>#N/A</v>
      </c>
    </row>
    <row r="59" spans="1:9" s="71" customFormat="1" ht="14.25" customHeight="1">
      <c r="A59" s="110"/>
      <c r="B59" s="485"/>
      <c r="C59" s="480"/>
      <c r="D59" s="251" t="s">
        <v>286</v>
      </c>
      <c r="E59" s="545"/>
      <c r="F59" s="133" t="s">
        <v>186</v>
      </c>
      <c r="G59" s="139" t="e">
        <f ca="1">OFFSET('FRA-CM2'!AW$6,$C$67,0)</f>
        <v>#N/A</v>
      </c>
      <c r="H59" s="130" t="e">
        <f t="shared" ca="1" si="1"/>
        <v>#N/A</v>
      </c>
    </row>
    <row r="60" spans="1:9" s="71" customFormat="1" ht="18" customHeight="1">
      <c r="A60" s="110"/>
      <c r="B60" s="485"/>
      <c r="C60" s="480"/>
      <c r="D60" s="247" t="s">
        <v>287</v>
      </c>
      <c r="E60" s="230" t="s">
        <v>244</v>
      </c>
      <c r="F60" s="133" t="s">
        <v>187</v>
      </c>
      <c r="G60" s="139" t="e">
        <f ca="1">OFFSET('FRA-CM2'!AX$6,$C$67,0)</f>
        <v>#N/A</v>
      </c>
      <c r="H60" s="130" t="e">
        <f t="shared" ca="1" si="1"/>
        <v>#N/A</v>
      </c>
    </row>
    <row r="61" spans="1:9" s="71" customFormat="1" ht="17.25" customHeight="1">
      <c r="A61" s="110"/>
      <c r="B61" s="485"/>
      <c r="C61" s="480"/>
      <c r="D61" s="251" t="s">
        <v>288</v>
      </c>
      <c r="E61" s="232" t="s">
        <v>245</v>
      </c>
      <c r="F61" s="133" t="s">
        <v>188</v>
      </c>
      <c r="G61" s="139" t="e">
        <f ca="1">OFFSET('FRA-CM2'!AY$6,$C$67,0)</f>
        <v>#N/A</v>
      </c>
      <c r="H61" s="130" t="e">
        <f t="shared" ca="1" si="1"/>
        <v>#N/A</v>
      </c>
    </row>
    <row r="62" spans="1:9" s="71" customFormat="1" ht="17.25" customHeight="1">
      <c r="A62" s="110"/>
      <c r="B62" s="485"/>
      <c r="C62" s="480"/>
      <c r="D62" s="247" t="s">
        <v>289</v>
      </c>
      <c r="E62" s="546" t="s">
        <v>242</v>
      </c>
      <c r="F62" s="133" t="s">
        <v>189</v>
      </c>
      <c r="G62" s="139" t="e">
        <f ca="1">OFFSET('FRA-CM2'!AZ$6,$C$67,0)</f>
        <v>#N/A</v>
      </c>
      <c r="H62" s="130" t="e">
        <f t="shared" ca="1" si="1"/>
        <v>#N/A</v>
      </c>
    </row>
    <row r="63" spans="1:9" s="71" customFormat="1" ht="17.25" customHeight="1">
      <c r="A63" s="110"/>
      <c r="B63" s="486"/>
      <c r="C63" s="481"/>
      <c r="D63" s="251" t="s">
        <v>290</v>
      </c>
      <c r="E63" s="547"/>
      <c r="F63" s="133" t="s">
        <v>190</v>
      </c>
      <c r="G63" s="139" t="e">
        <f ca="1">OFFSET('FRA-CM2'!BA$6,$C$67,0)</f>
        <v>#N/A</v>
      </c>
      <c r="H63" s="130" t="e">
        <f t="shared" ca="1" si="1"/>
        <v>#N/A</v>
      </c>
    </row>
    <row r="64" spans="1:9" s="71" customFormat="1" ht="12" customHeight="1">
      <c r="A64" s="110"/>
      <c r="B64" s="498"/>
      <c r="C64" s="499"/>
      <c r="D64" s="478" t="s">
        <v>203</v>
      </c>
      <c r="E64" s="478"/>
      <c r="F64" s="134">
        <f ca="1">COUNTIF(G53:G63,1)</f>
        <v>0</v>
      </c>
      <c r="G64" s="138"/>
      <c r="H64" s="132" t="s">
        <v>49</v>
      </c>
    </row>
    <row r="65" spans="1:31" s="71" customFormat="1" ht="12" customHeight="1">
      <c r="A65" s="111"/>
      <c r="B65" s="494"/>
      <c r="C65" s="494"/>
      <c r="D65" s="495" t="s">
        <v>204</v>
      </c>
      <c r="E65" s="495"/>
      <c r="F65" s="135">
        <f ca="1">F16+F25+F32+F48+F64</f>
        <v>0</v>
      </c>
      <c r="G65" s="140"/>
      <c r="H65" s="136" t="s">
        <v>49</v>
      </c>
    </row>
    <row r="66" spans="1:31" s="74" customFormat="1" ht="52.5" customHeight="1">
      <c r="A66" s="72"/>
      <c r="B66" s="72"/>
      <c r="C66" s="72"/>
      <c r="D66" s="72"/>
      <c r="E66" s="72"/>
      <c r="F66" s="73"/>
      <c r="G66" s="141"/>
      <c r="H66" s="72"/>
    </row>
    <row r="67" spans="1:31" s="79" customFormat="1" ht="12.75" hidden="1" customHeight="1">
      <c r="A67" s="75"/>
      <c r="B67" s="76" t="s">
        <v>11</v>
      </c>
      <c r="C67" s="77" t="e">
        <f>MATCH(D4,'FRA-CM2'!B6:B40,0)-1</f>
        <v>#N/A</v>
      </c>
      <c r="D67" s="78"/>
      <c r="E67" s="78"/>
      <c r="G67" s="142"/>
      <c r="AE67" s="80"/>
    </row>
    <row r="68" spans="1:31" s="71" customFormat="1" ht="12.75" hidden="1" customHeight="1">
      <c r="A68" s="81">
        <v>1</v>
      </c>
      <c r="B68" s="82" t="str">
        <f>IF('FRA-CM2'!B6&lt;&gt;"",'FRA-CM2'!B6,"")</f>
        <v/>
      </c>
      <c r="C68" s="70"/>
      <c r="D68" s="70"/>
      <c r="E68" s="70"/>
      <c r="F68" s="70"/>
      <c r="G68" s="143"/>
      <c r="H68" s="70"/>
      <c r="AE68" s="80"/>
    </row>
    <row r="69" spans="1:31" s="71" customFormat="1" ht="12.75" hidden="1" customHeight="1">
      <c r="A69" s="81">
        <v>2</v>
      </c>
      <c r="B69" s="82" t="str">
        <f>IF('FRA-CM2'!B7&lt;&gt;"",'FRA-CM2'!B7,"")</f>
        <v/>
      </c>
      <c r="C69" s="70"/>
      <c r="D69" s="70"/>
      <c r="E69" s="70"/>
      <c r="F69" s="70"/>
      <c r="G69" s="143"/>
      <c r="H69" s="70"/>
      <c r="AE69" s="80"/>
    </row>
    <row r="70" spans="1:31" s="71" customFormat="1" ht="12.75" hidden="1" customHeight="1">
      <c r="A70" s="81">
        <v>3</v>
      </c>
      <c r="B70" s="82" t="str">
        <f>IF('FRA-CM2'!B8&lt;&gt;"",'FRA-CM2'!B8,"")</f>
        <v/>
      </c>
      <c r="C70" s="70"/>
      <c r="D70" s="70"/>
      <c r="E70" s="70"/>
      <c r="F70" s="70"/>
      <c r="G70" s="143"/>
      <c r="H70" s="70"/>
      <c r="AE70" s="80"/>
    </row>
    <row r="71" spans="1:31" s="71" customFormat="1" ht="12.75" hidden="1" customHeight="1">
      <c r="A71" s="81">
        <v>4</v>
      </c>
      <c r="B71" s="82" t="str">
        <f>IF('FRA-CM2'!B9&lt;&gt;"",'FRA-CM2'!B9,"")</f>
        <v/>
      </c>
      <c r="C71" s="70"/>
      <c r="D71" s="70"/>
      <c r="E71" s="70"/>
      <c r="F71" s="70"/>
      <c r="G71" s="143"/>
      <c r="H71" s="70"/>
      <c r="AE71" s="80"/>
    </row>
    <row r="72" spans="1:31" s="71" customFormat="1" ht="12.75" hidden="1" customHeight="1">
      <c r="A72" s="81">
        <v>5</v>
      </c>
      <c r="B72" s="82" t="str">
        <f>IF('FRA-CM2'!B10&lt;&gt;"",'FRA-CM2'!B10,"")</f>
        <v/>
      </c>
      <c r="C72" s="70"/>
      <c r="D72" s="70"/>
      <c r="E72" s="70"/>
      <c r="F72" s="70"/>
      <c r="G72" s="143"/>
      <c r="H72" s="70"/>
      <c r="AE72" s="80"/>
    </row>
    <row r="73" spans="1:31" s="71" customFormat="1" ht="12.75" hidden="1" customHeight="1">
      <c r="A73" s="81">
        <v>6</v>
      </c>
      <c r="B73" s="82" t="str">
        <f>IF('FRA-CM2'!B11&lt;&gt;"",'FRA-CM2'!B11,"")</f>
        <v/>
      </c>
      <c r="C73" s="70"/>
      <c r="D73" s="70"/>
      <c r="E73" s="70"/>
      <c r="F73" s="70"/>
      <c r="G73" s="143"/>
      <c r="H73" s="70"/>
      <c r="AE73" s="80"/>
    </row>
    <row r="74" spans="1:31" s="71" customFormat="1" ht="12.75" hidden="1" customHeight="1">
      <c r="A74" s="81">
        <v>7</v>
      </c>
      <c r="B74" s="82" t="str">
        <f>IF('FRA-CM2'!B12&lt;&gt;"",'FRA-CM2'!B12,"")</f>
        <v/>
      </c>
      <c r="C74" s="70"/>
      <c r="D74" s="70"/>
      <c r="E74" s="70"/>
      <c r="F74" s="70"/>
      <c r="G74" s="143"/>
      <c r="H74" s="70"/>
      <c r="AE74" s="80"/>
    </row>
    <row r="75" spans="1:31" s="71" customFormat="1" ht="12.75" hidden="1" customHeight="1">
      <c r="A75" s="81">
        <v>8</v>
      </c>
      <c r="B75" s="82" t="str">
        <f>IF('FRA-CM2'!B13&lt;&gt;"",'FRA-CM2'!B13,"")</f>
        <v/>
      </c>
      <c r="C75" s="70"/>
      <c r="D75" s="70"/>
      <c r="E75" s="70"/>
      <c r="F75" s="70"/>
      <c r="G75" s="143"/>
      <c r="H75" s="70"/>
      <c r="AE75" s="80"/>
    </row>
    <row r="76" spans="1:31" s="71" customFormat="1" ht="12.75" hidden="1" customHeight="1">
      <c r="A76" s="81">
        <v>9</v>
      </c>
      <c r="B76" s="82" t="str">
        <f>IF('FRA-CM2'!B14&lt;&gt;"",'FRA-CM2'!B14,"")</f>
        <v/>
      </c>
      <c r="C76" s="70"/>
      <c r="D76" s="70"/>
      <c r="E76" s="70"/>
      <c r="F76" s="70"/>
      <c r="G76" s="143"/>
      <c r="H76" s="70"/>
      <c r="AE76" s="80"/>
    </row>
    <row r="77" spans="1:31" s="71" customFormat="1" ht="12.75" hidden="1" customHeight="1">
      <c r="A77" s="81">
        <v>10</v>
      </c>
      <c r="B77" s="82" t="str">
        <f>IF('FRA-CM2'!B15&lt;&gt;"",'FRA-CM2'!B15,"")</f>
        <v/>
      </c>
      <c r="C77" s="70"/>
      <c r="D77" s="70"/>
      <c r="E77" s="70"/>
      <c r="F77" s="70"/>
      <c r="G77" s="143"/>
      <c r="H77" s="70"/>
      <c r="AE77" s="80"/>
    </row>
    <row r="78" spans="1:31" s="71" customFormat="1" ht="12.75" hidden="1" customHeight="1">
      <c r="A78" s="81">
        <v>11</v>
      </c>
      <c r="B78" s="82" t="str">
        <f>IF('FRA-CM2'!B16&lt;&gt;"",'FRA-CM2'!B16,"")</f>
        <v/>
      </c>
      <c r="C78" s="70"/>
      <c r="D78" s="70"/>
      <c r="E78" s="70"/>
      <c r="F78" s="70"/>
      <c r="G78" s="143"/>
      <c r="H78" s="70"/>
      <c r="AE78" s="80"/>
    </row>
    <row r="79" spans="1:31" s="71" customFormat="1" ht="12.75" hidden="1" customHeight="1">
      <c r="A79" s="81">
        <v>12</v>
      </c>
      <c r="B79" s="82" t="str">
        <f>IF('FRA-CM2'!B17&lt;&gt;"",'FRA-CM2'!B17,"")</f>
        <v/>
      </c>
      <c r="C79" s="70"/>
      <c r="D79" s="70"/>
      <c r="E79" s="70"/>
      <c r="F79" s="70"/>
      <c r="G79" s="143"/>
      <c r="H79" s="70"/>
      <c r="AE79" s="80"/>
    </row>
    <row r="80" spans="1:31" s="71" customFormat="1" ht="12.75" hidden="1" customHeight="1">
      <c r="A80" s="81">
        <v>13</v>
      </c>
      <c r="B80" s="82" t="str">
        <f>IF('FRA-CM2'!B18&lt;&gt;"",'FRA-CM2'!B18,"")</f>
        <v/>
      </c>
      <c r="C80" s="70"/>
      <c r="D80" s="70"/>
      <c r="E80" s="70"/>
      <c r="F80" s="70"/>
      <c r="G80" s="143"/>
      <c r="H80" s="70"/>
      <c r="AE80" s="80"/>
    </row>
    <row r="81" spans="1:31" s="71" customFormat="1" ht="12.75" hidden="1" customHeight="1">
      <c r="A81" s="81">
        <v>14</v>
      </c>
      <c r="B81" s="82" t="str">
        <f>IF('FRA-CM2'!B19&lt;&gt;"",'FRA-CM2'!B19,"")</f>
        <v/>
      </c>
      <c r="C81" s="70"/>
      <c r="D81" s="70"/>
      <c r="E81" s="70"/>
      <c r="F81" s="70"/>
      <c r="G81" s="143"/>
      <c r="H81" s="70"/>
      <c r="AE81" s="80"/>
    </row>
    <row r="82" spans="1:31" s="71" customFormat="1" ht="12.75" hidden="1" customHeight="1">
      <c r="A82" s="81">
        <v>15</v>
      </c>
      <c r="B82" s="82" t="str">
        <f>IF('FRA-CM2'!B20&lt;&gt;"",'FRA-CM2'!B20,"")</f>
        <v/>
      </c>
      <c r="C82" s="70"/>
      <c r="D82" s="70"/>
      <c r="E82" s="70"/>
      <c r="F82" s="70"/>
      <c r="G82" s="143"/>
      <c r="H82" s="70"/>
      <c r="AE82" s="80"/>
    </row>
    <row r="83" spans="1:31" s="71" customFormat="1" ht="12.75" hidden="1" customHeight="1">
      <c r="A83" s="81">
        <v>16</v>
      </c>
      <c r="B83" s="82" t="str">
        <f>IF('FRA-CM2'!B21&lt;&gt;"",'FRA-CM2'!B21,"")</f>
        <v/>
      </c>
      <c r="C83" s="70"/>
      <c r="D83" s="70"/>
      <c r="E83" s="70"/>
      <c r="F83" s="70"/>
      <c r="G83" s="143"/>
      <c r="H83" s="70"/>
      <c r="AE83" s="80"/>
    </row>
    <row r="84" spans="1:31" s="71" customFormat="1" ht="12.75" hidden="1" customHeight="1">
      <c r="A84" s="81">
        <v>17</v>
      </c>
      <c r="B84" s="82" t="str">
        <f>IF('FRA-CM2'!B22&lt;&gt;"",'FRA-CM2'!B22,"")</f>
        <v/>
      </c>
      <c r="C84" s="70"/>
      <c r="D84" s="70"/>
      <c r="E84" s="70"/>
      <c r="F84" s="70"/>
      <c r="G84" s="143"/>
      <c r="H84" s="70"/>
      <c r="AE84" s="80"/>
    </row>
    <row r="85" spans="1:31" s="71" customFormat="1" ht="12.75" hidden="1" customHeight="1">
      <c r="A85" s="81">
        <v>18</v>
      </c>
      <c r="B85" s="82" t="str">
        <f>IF('FRA-CM2'!B23&lt;&gt;"",'FRA-CM2'!B23,"")</f>
        <v/>
      </c>
      <c r="C85" s="70"/>
      <c r="D85" s="70"/>
      <c r="E85" s="70"/>
      <c r="F85" s="70"/>
      <c r="G85" s="143"/>
      <c r="H85" s="70"/>
      <c r="AE85" s="80"/>
    </row>
    <row r="86" spans="1:31" s="71" customFormat="1" ht="12.75" hidden="1" customHeight="1">
      <c r="A86" s="81">
        <v>19</v>
      </c>
      <c r="B86" s="82" t="str">
        <f>IF('FRA-CM2'!B24&lt;&gt;"",'FRA-CM2'!B24,"")</f>
        <v/>
      </c>
      <c r="C86" s="70"/>
      <c r="D86" s="70"/>
      <c r="E86" s="70"/>
      <c r="F86" s="70"/>
      <c r="G86" s="143"/>
      <c r="H86" s="70"/>
      <c r="AE86" s="80"/>
    </row>
    <row r="87" spans="1:31" s="71" customFormat="1" ht="12.75" hidden="1" customHeight="1">
      <c r="A87" s="81">
        <v>20</v>
      </c>
      <c r="B87" s="82" t="str">
        <f>IF('FRA-CM2'!B25&lt;&gt;"",'FRA-CM2'!B25,"")</f>
        <v/>
      </c>
      <c r="C87" s="70"/>
      <c r="D87" s="70"/>
      <c r="E87" s="70"/>
      <c r="F87" s="70"/>
      <c r="G87" s="143"/>
      <c r="H87" s="70"/>
      <c r="AE87" s="80"/>
    </row>
    <row r="88" spans="1:31" s="71" customFormat="1" ht="12.75" hidden="1" customHeight="1">
      <c r="A88" s="81">
        <v>21</v>
      </c>
      <c r="B88" s="82" t="str">
        <f>IF('FRA-CM2'!B26&lt;&gt;"",'FRA-CM2'!B26,"")</f>
        <v/>
      </c>
      <c r="C88" s="70"/>
      <c r="D88" s="70"/>
      <c r="E88" s="70"/>
      <c r="F88" s="70"/>
      <c r="G88" s="143"/>
      <c r="H88" s="70"/>
      <c r="AE88" s="80"/>
    </row>
    <row r="89" spans="1:31" s="71" customFormat="1" ht="12.75" hidden="1" customHeight="1">
      <c r="A89" s="81">
        <v>22</v>
      </c>
      <c r="B89" s="82" t="str">
        <f>IF('FRA-CM2'!B27&lt;&gt;"",'FRA-CM2'!B27,"")</f>
        <v/>
      </c>
      <c r="C89" s="70"/>
      <c r="D89" s="70"/>
      <c r="E89" s="70"/>
      <c r="F89" s="70"/>
      <c r="G89" s="143"/>
      <c r="H89" s="70"/>
      <c r="AE89" s="80"/>
    </row>
    <row r="90" spans="1:31" s="71" customFormat="1" ht="12.75" hidden="1" customHeight="1">
      <c r="A90" s="81">
        <v>23</v>
      </c>
      <c r="B90" s="82" t="str">
        <f>IF('FRA-CM2'!B28&lt;&gt;"",'FRA-CM2'!B28,"")</f>
        <v/>
      </c>
      <c r="C90" s="70"/>
      <c r="D90" s="70"/>
      <c r="E90" s="70"/>
      <c r="F90" s="70"/>
      <c r="G90" s="143"/>
      <c r="H90" s="70"/>
      <c r="AE90" s="80"/>
    </row>
    <row r="91" spans="1:31" s="71" customFormat="1" ht="12.75" hidden="1" customHeight="1">
      <c r="A91" s="81">
        <v>24</v>
      </c>
      <c r="B91" s="82" t="str">
        <f>IF('FRA-CM2'!B29&lt;&gt;"",'FRA-CM2'!B29,"")</f>
        <v/>
      </c>
      <c r="C91" s="70"/>
      <c r="D91" s="70"/>
      <c r="E91" s="70"/>
      <c r="F91" s="70"/>
      <c r="G91" s="143"/>
      <c r="H91" s="70"/>
      <c r="AE91" s="80"/>
    </row>
    <row r="92" spans="1:31" s="71" customFormat="1" ht="12.75" hidden="1" customHeight="1">
      <c r="A92" s="81">
        <v>25</v>
      </c>
      <c r="B92" s="82" t="str">
        <f>IF('FRA-CM2'!B30&lt;&gt;"",'FRA-CM2'!B30,"")</f>
        <v/>
      </c>
      <c r="C92" s="70"/>
      <c r="D92" s="70"/>
      <c r="E92" s="70"/>
      <c r="F92" s="70"/>
      <c r="G92" s="143"/>
      <c r="H92" s="70"/>
      <c r="AE92" s="80"/>
    </row>
    <row r="93" spans="1:31" s="71" customFormat="1" ht="12.75" hidden="1" customHeight="1">
      <c r="A93" s="81">
        <v>26</v>
      </c>
      <c r="B93" s="82" t="str">
        <f>IF('FRA-CM2'!B31&lt;&gt;"",'FRA-CM2'!B31,"")</f>
        <v/>
      </c>
      <c r="C93" s="70"/>
      <c r="D93" s="70"/>
      <c r="E93" s="70"/>
      <c r="F93" s="70"/>
      <c r="G93" s="143"/>
      <c r="H93" s="70"/>
      <c r="AE93" s="80"/>
    </row>
    <row r="94" spans="1:31" s="71" customFormat="1" ht="12.75" hidden="1" customHeight="1">
      <c r="A94" s="81">
        <v>27</v>
      </c>
      <c r="B94" s="82" t="str">
        <f>IF('FRA-CM2'!B32&lt;&gt;"",'FRA-CM2'!B32,"")</f>
        <v/>
      </c>
      <c r="C94" s="70"/>
      <c r="D94" s="70"/>
      <c r="E94" s="70"/>
      <c r="F94" s="70"/>
      <c r="G94" s="143"/>
      <c r="H94" s="70"/>
      <c r="AE94" s="80"/>
    </row>
    <row r="95" spans="1:31" s="71" customFormat="1" ht="12.75" hidden="1" customHeight="1">
      <c r="A95" s="81">
        <v>28</v>
      </c>
      <c r="B95" s="82" t="str">
        <f>IF('FRA-CM2'!B33&lt;&gt;"",'FRA-CM2'!B33,"")</f>
        <v/>
      </c>
      <c r="C95" s="70"/>
      <c r="D95" s="70"/>
      <c r="E95" s="70"/>
      <c r="F95" s="70"/>
      <c r="G95" s="143"/>
      <c r="H95" s="70"/>
      <c r="AE95" s="80"/>
    </row>
    <row r="96" spans="1:31" s="71" customFormat="1" ht="12.75" hidden="1" customHeight="1">
      <c r="A96" s="81">
        <v>29</v>
      </c>
      <c r="B96" s="82" t="str">
        <f>IF('FRA-CM2'!B34&lt;&gt;"",'FRA-CM2'!B34,"")</f>
        <v/>
      </c>
      <c r="C96" s="70"/>
      <c r="D96" s="70"/>
      <c r="E96" s="70"/>
      <c r="F96" s="70"/>
      <c r="G96" s="143"/>
      <c r="H96" s="70"/>
      <c r="AE96" s="80"/>
    </row>
    <row r="97" spans="1:31" s="71" customFormat="1" ht="12.75" hidden="1" customHeight="1">
      <c r="A97" s="81">
        <v>30</v>
      </c>
      <c r="B97" s="82" t="str">
        <f>IF('FRA-CM2'!B35&lt;&gt;"",'FRA-CM2'!B35,"")</f>
        <v/>
      </c>
      <c r="C97" s="70"/>
      <c r="D97" s="70"/>
      <c r="E97" s="70"/>
      <c r="F97" s="70"/>
      <c r="G97" s="143"/>
      <c r="H97" s="70"/>
      <c r="AE97" s="80"/>
    </row>
    <row r="98" spans="1:31" hidden="1">
      <c r="A98" s="81">
        <v>31</v>
      </c>
      <c r="B98" s="82" t="str">
        <f>IF('FRA-CM2'!B36&lt;&gt;"",'FRA-CM2'!B36,"")</f>
        <v/>
      </c>
      <c r="F98" s="65"/>
      <c r="AE98" s="83"/>
    </row>
    <row r="99" spans="1:31" hidden="1">
      <c r="A99" s="81">
        <v>32</v>
      </c>
      <c r="B99" s="82" t="str">
        <f>IF('FRA-CM2'!B37&lt;&gt;"",'FRA-CM2'!B37,"")</f>
        <v/>
      </c>
      <c r="C99" s="74"/>
      <c r="D99" s="74"/>
      <c r="E99" s="74"/>
      <c r="F99" s="84"/>
      <c r="G99" s="145"/>
      <c r="H99" s="74"/>
    </row>
    <row r="100" spans="1:31" hidden="1">
      <c r="A100" s="81">
        <v>33</v>
      </c>
      <c r="B100" s="82" t="str">
        <f>IF('FRA-CM2'!B38&lt;&gt;"",'FRA-CM2'!B38,"")</f>
        <v/>
      </c>
      <c r="C100" s="74"/>
      <c r="D100" s="74"/>
      <c r="E100" s="74"/>
      <c r="F100" s="84"/>
      <c r="G100" s="145"/>
      <c r="H100" s="74"/>
    </row>
    <row r="101" spans="1:31" hidden="1">
      <c r="A101" s="81">
        <v>34</v>
      </c>
      <c r="B101" s="82" t="str">
        <f>IF('FRA-CM2'!B39&lt;&gt;"",'FRA-CM2'!B39,"")</f>
        <v/>
      </c>
      <c r="C101" s="74"/>
      <c r="D101" s="74"/>
      <c r="E101" s="74"/>
      <c r="F101" s="84"/>
      <c r="G101" s="145"/>
      <c r="H101" s="74"/>
    </row>
    <row r="102" spans="1:31" hidden="1">
      <c r="A102" s="81">
        <v>35</v>
      </c>
      <c r="B102" s="82" t="str">
        <f>IF('FRA-CM2'!B40&lt;&gt;"",'FRA-CM2'!B40,"")</f>
        <v/>
      </c>
      <c r="C102" s="74"/>
      <c r="D102" s="74"/>
      <c r="E102" s="74"/>
      <c r="F102" s="84"/>
      <c r="G102" s="145"/>
      <c r="H102" s="74"/>
    </row>
    <row r="103" spans="1:31">
      <c r="A103" s="74"/>
      <c r="B103" s="74"/>
      <c r="C103" s="74"/>
      <c r="D103" s="74"/>
      <c r="E103" s="74"/>
      <c r="F103" s="84"/>
      <c r="G103" s="145"/>
      <c r="H103" s="74"/>
    </row>
    <row r="104" spans="1:31">
      <c r="A104" s="74"/>
      <c r="B104" s="74"/>
      <c r="C104" s="74"/>
      <c r="D104" s="74"/>
      <c r="E104" s="74"/>
      <c r="F104" s="84"/>
      <c r="G104" s="145"/>
      <c r="H104" s="74"/>
    </row>
    <row r="105" spans="1:31">
      <c r="A105" s="74"/>
      <c r="B105" s="74"/>
      <c r="C105" s="74"/>
      <c r="D105" s="74"/>
      <c r="E105" s="74"/>
      <c r="F105" s="84"/>
      <c r="G105" s="145"/>
      <c r="H105" s="74"/>
    </row>
    <row r="106" spans="1:31">
      <c r="A106" s="74"/>
      <c r="B106" s="74"/>
      <c r="C106" s="74"/>
      <c r="D106" s="74"/>
      <c r="E106" s="74"/>
      <c r="F106" s="84"/>
      <c r="G106" s="145"/>
      <c r="H106" s="74"/>
    </row>
    <row r="107" spans="1:31">
      <c r="A107" s="74"/>
      <c r="B107" s="74"/>
      <c r="C107" s="74"/>
      <c r="D107" s="74"/>
      <c r="E107" s="74"/>
      <c r="F107" s="84"/>
      <c r="G107" s="145"/>
      <c r="H107" s="74"/>
    </row>
    <row r="108" spans="1:31">
      <c r="A108" s="74"/>
      <c r="B108" s="74"/>
      <c r="C108" s="74"/>
      <c r="D108" s="74"/>
      <c r="E108" s="74"/>
      <c r="F108" s="84"/>
      <c r="G108" s="145"/>
      <c r="H108" s="74"/>
    </row>
    <row r="109" spans="1:31">
      <c r="A109" s="74"/>
      <c r="B109" s="74"/>
      <c r="C109" s="74"/>
      <c r="D109" s="74"/>
      <c r="E109" s="74"/>
      <c r="F109" s="84"/>
      <c r="G109" s="145"/>
      <c r="H109" s="74"/>
    </row>
    <row r="110" spans="1:31">
      <c r="A110" s="74"/>
      <c r="B110" s="74"/>
      <c r="C110" s="74"/>
      <c r="D110" s="74"/>
      <c r="E110" s="74"/>
      <c r="F110" s="84"/>
      <c r="G110" s="145"/>
      <c r="H110" s="74"/>
    </row>
    <row r="111" spans="1:31">
      <c r="A111" s="74"/>
      <c r="B111" s="74"/>
      <c r="C111" s="74"/>
      <c r="D111" s="74"/>
      <c r="E111" s="74"/>
      <c r="F111" s="84"/>
      <c r="G111" s="145"/>
      <c r="H111" s="74"/>
    </row>
    <row r="112" spans="1:31">
      <c r="A112" s="74"/>
      <c r="B112" s="74"/>
      <c r="C112" s="74"/>
      <c r="D112" s="74"/>
      <c r="E112" s="74"/>
      <c r="F112" s="84"/>
      <c r="G112" s="145"/>
      <c r="H112" s="74"/>
    </row>
    <row r="113" spans="1:8">
      <c r="A113" s="74"/>
      <c r="B113" s="74"/>
      <c r="C113" s="74"/>
      <c r="D113" s="74"/>
      <c r="E113" s="74"/>
      <c r="F113" s="84"/>
      <c r="G113" s="145"/>
      <c r="H113" s="74"/>
    </row>
    <row r="114" spans="1:8">
      <c r="A114" s="74"/>
      <c r="B114" s="74"/>
      <c r="C114" s="74"/>
      <c r="D114" s="74"/>
      <c r="E114" s="74"/>
      <c r="F114" s="84"/>
      <c r="G114" s="145"/>
      <c r="H114" s="74"/>
    </row>
    <row r="115" spans="1:8">
      <c r="A115" s="74"/>
      <c r="B115" s="74"/>
      <c r="C115" s="74"/>
      <c r="D115" s="74"/>
      <c r="E115" s="74"/>
      <c r="F115" s="84"/>
      <c r="G115" s="145"/>
      <c r="H115" s="74"/>
    </row>
    <row r="116" spans="1:8">
      <c r="A116" s="74"/>
      <c r="B116" s="74"/>
      <c r="C116" s="74"/>
      <c r="D116" s="74"/>
      <c r="E116" s="74"/>
      <c r="F116" s="84"/>
      <c r="G116" s="145"/>
      <c r="H116" s="74"/>
    </row>
    <row r="117" spans="1:8">
      <c r="A117" s="74"/>
      <c r="B117" s="74"/>
      <c r="C117" s="74"/>
      <c r="D117" s="74"/>
      <c r="E117" s="74"/>
      <c r="F117" s="84"/>
      <c r="G117" s="145"/>
      <c r="H117" s="74"/>
    </row>
    <row r="118" spans="1:8">
      <c r="A118" s="74"/>
      <c r="B118" s="74"/>
      <c r="C118" s="74"/>
      <c r="D118" s="74"/>
      <c r="E118" s="74"/>
      <c r="F118" s="84"/>
      <c r="G118" s="145"/>
      <c r="H118" s="74"/>
    </row>
    <row r="119" spans="1:8">
      <c r="A119" s="74"/>
      <c r="B119" s="74"/>
      <c r="C119" s="74"/>
      <c r="D119" s="74"/>
      <c r="E119" s="74"/>
      <c r="F119" s="84"/>
      <c r="G119" s="145"/>
      <c r="H119" s="74"/>
    </row>
    <row r="120" spans="1:8">
      <c r="A120" s="74"/>
      <c r="B120" s="74"/>
      <c r="C120" s="74"/>
      <c r="D120" s="74"/>
      <c r="E120" s="74"/>
      <c r="F120" s="84"/>
      <c r="G120" s="145"/>
      <c r="H120" s="74"/>
    </row>
    <row r="121" spans="1:8">
      <c r="A121" s="74"/>
      <c r="B121" s="74"/>
      <c r="C121" s="74"/>
      <c r="D121" s="74"/>
      <c r="E121" s="74"/>
      <c r="F121" s="84"/>
      <c r="G121" s="145"/>
      <c r="H121" s="74"/>
    </row>
    <row r="122" spans="1:8">
      <c r="A122" s="74"/>
      <c r="B122" s="74"/>
      <c r="C122" s="74"/>
      <c r="D122" s="74"/>
      <c r="E122" s="74"/>
      <c r="F122" s="84"/>
      <c r="G122" s="145"/>
      <c r="H122" s="74"/>
    </row>
    <row r="123" spans="1:8">
      <c r="A123" s="74"/>
      <c r="B123" s="74"/>
      <c r="C123" s="74"/>
      <c r="D123" s="74"/>
      <c r="E123" s="74"/>
      <c r="F123" s="84"/>
      <c r="G123" s="145"/>
      <c r="H123" s="74"/>
    </row>
    <row r="124" spans="1:8">
      <c r="A124" s="74"/>
      <c r="B124" s="74"/>
      <c r="C124" s="74"/>
      <c r="D124" s="74"/>
      <c r="E124" s="74"/>
      <c r="F124" s="84"/>
      <c r="G124" s="145"/>
      <c r="H124" s="74"/>
    </row>
    <row r="125" spans="1:8">
      <c r="A125" s="74"/>
      <c r="B125" s="74"/>
      <c r="C125" s="74"/>
      <c r="D125" s="74"/>
      <c r="E125" s="74"/>
      <c r="F125" s="84"/>
      <c r="G125" s="145"/>
      <c r="H125" s="74"/>
    </row>
    <row r="126" spans="1:8">
      <c r="A126" s="74"/>
      <c r="B126" s="74"/>
      <c r="C126" s="74"/>
      <c r="D126" s="74"/>
      <c r="E126" s="74"/>
      <c r="F126" s="84"/>
      <c r="G126" s="145"/>
      <c r="H126" s="74"/>
    </row>
    <row r="127" spans="1:8">
      <c r="A127" s="74"/>
      <c r="B127" s="74"/>
      <c r="C127" s="74"/>
      <c r="D127" s="74"/>
      <c r="E127" s="74"/>
      <c r="F127" s="84"/>
      <c r="G127" s="145"/>
      <c r="H127" s="74"/>
    </row>
    <row r="128" spans="1:8">
      <c r="A128" s="74"/>
      <c r="B128" s="74"/>
      <c r="C128" s="74"/>
      <c r="D128" s="74"/>
      <c r="E128" s="74"/>
      <c r="F128" s="84"/>
      <c r="G128" s="145"/>
      <c r="H128" s="74"/>
    </row>
    <row r="129" spans="1:8">
      <c r="A129" s="74"/>
      <c r="B129" s="74"/>
      <c r="C129" s="74"/>
      <c r="D129" s="74"/>
      <c r="E129" s="74"/>
      <c r="F129" s="84"/>
      <c r="G129" s="145"/>
      <c r="H129" s="74"/>
    </row>
    <row r="130" spans="1:8">
      <c r="A130" s="74"/>
      <c r="B130" s="74"/>
      <c r="C130" s="74"/>
      <c r="D130" s="74"/>
      <c r="E130" s="74"/>
      <c r="F130" s="84"/>
      <c r="G130" s="145"/>
      <c r="H130" s="74"/>
    </row>
    <row r="131" spans="1:8">
      <c r="A131" s="74"/>
      <c r="B131" s="74"/>
      <c r="C131" s="74"/>
      <c r="D131" s="74"/>
      <c r="E131" s="74"/>
      <c r="F131" s="84"/>
      <c r="G131" s="145"/>
      <c r="H131" s="74"/>
    </row>
    <row r="132" spans="1:8">
      <c r="A132" s="74"/>
      <c r="B132" s="74"/>
      <c r="C132" s="74"/>
      <c r="D132" s="74"/>
      <c r="E132" s="74"/>
      <c r="F132" s="84"/>
      <c r="G132" s="145"/>
      <c r="H132" s="74"/>
    </row>
    <row r="133" spans="1:8">
      <c r="A133" s="74"/>
      <c r="B133" s="74"/>
      <c r="C133" s="74"/>
      <c r="D133" s="74"/>
      <c r="E133" s="74"/>
      <c r="F133" s="84"/>
      <c r="G133" s="145"/>
      <c r="H133" s="74"/>
    </row>
    <row r="134" spans="1:8">
      <c r="A134" s="74"/>
      <c r="B134" s="74"/>
      <c r="C134" s="74"/>
      <c r="D134" s="74"/>
      <c r="E134" s="74"/>
      <c r="F134" s="84"/>
      <c r="G134" s="145"/>
      <c r="H134" s="74"/>
    </row>
    <row r="135" spans="1:8">
      <c r="A135" s="74"/>
      <c r="B135" s="74"/>
      <c r="C135" s="74"/>
      <c r="D135" s="74"/>
      <c r="E135" s="74"/>
      <c r="F135" s="84"/>
      <c r="G135" s="145"/>
      <c r="H135" s="74"/>
    </row>
    <row r="136" spans="1:8">
      <c r="A136" s="74"/>
      <c r="B136" s="74"/>
      <c r="C136" s="74"/>
      <c r="D136" s="74"/>
      <c r="E136" s="74"/>
      <c r="F136" s="84"/>
      <c r="G136" s="145"/>
      <c r="H136" s="74"/>
    </row>
    <row r="137" spans="1:8">
      <c r="A137" s="74"/>
      <c r="B137" s="74"/>
      <c r="C137" s="74"/>
      <c r="D137" s="74"/>
      <c r="E137" s="74"/>
      <c r="F137" s="84"/>
      <c r="G137" s="145"/>
      <c r="H137" s="74"/>
    </row>
    <row r="138" spans="1:8">
      <c r="A138" s="74"/>
      <c r="B138" s="74"/>
      <c r="C138" s="74"/>
      <c r="D138" s="74"/>
      <c r="E138" s="74"/>
      <c r="F138" s="84"/>
      <c r="G138" s="145"/>
      <c r="H138" s="74"/>
    </row>
    <row r="139" spans="1:8">
      <c r="A139" s="74"/>
      <c r="B139" s="74"/>
      <c r="C139" s="74"/>
      <c r="D139" s="74"/>
      <c r="E139" s="74"/>
      <c r="F139" s="84"/>
      <c r="G139" s="145"/>
      <c r="H139" s="74"/>
    </row>
    <row r="140" spans="1:8">
      <c r="A140" s="74"/>
      <c r="B140" s="74"/>
      <c r="C140" s="74"/>
      <c r="D140" s="74"/>
      <c r="E140" s="74"/>
      <c r="F140" s="84"/>
      <c r="G140" s="145"/>
      <c r="H140" s="74"/>
    </row>
    <row r="141" spans="1:8">
      <c r="A141" s="74"/>
      <c r="B141" s="74"/>
      <c r="C141" s="74"/>
      <c r="D141" s="74"/>
      <c r="E141" s="74"/>
      <c r="F141" s="84"/>
      <c r="G141" s="145"/>
      <c r="H141" s="74"/>
    </row>
    <row r="142" spans="1:8">
      <c r="A142" s="74"/>
      <c r="B142" s="74"/>
      <c r="C142" s="74"/>
      <c r="D142" s="74"/>
      <c r="E142" s="74"/>
      <c r="F142" s="84"/>
      <c r="G142" s="145"/>
      <c r="H142" s="74"/>
    </row>
    <row r="143" spans="1:8">
      <c r="A143" s="74"/>
      <c r="B143" s="74"/>
      <c r="C143" s="74"/>
      <c r="D143" s="74"/>
      <c r="E143" s="74"/>
      <c r="F143" s="84"/>
      <c r="G143" s="145"/>
      <c r="H143" s="74"/>
    </row>
    <row r="144" spans="1:8">
      <c r="A144" s="74"/>
      <c r="B144" s="74"/>
      <c r="C144" s="74"/>
      <c r="D144" s="74"/>
      <c r="E144" s="74"/>
      <c r="F144" s="84"/>
      <c r="G144" s="145"/>
      <c r="H144" s="74"/>
    </row>
    <row r="145" spans="1:8">
      <c r="A145" s="74"/>
      <c r="B145" s="74"/>
      <c r="C145" s="74"/>
      <c r="D145" s="74"/>
      <c r="E145" s="74"/>
      <c r="F145" s="84"/>
      <c r="G145" s="145"/>
      <c r="H145" s="74"/>
    </row>
    <row r="146" spans="1:8">
      <c r="A146" s="74"/>
      <c r="B146" s="74"/>
      <c r="C146" s="74"/>
      <c r="D146" s="74"/>
      <c r="E146" s="74"/>
      <c r="F146" s="84"/>
      <c r="G146" s="145"/>
      <c r="H146" s="74"/>
    </row>
    <row r="147" spans="1:8">
      <c r="A147" s="74"/>
      <c r="B147" s="74"/>
      <c r="C147" s="74"/>
      <c r="D147" s="74"/>
      <c r="E147" s="74"/>
      <c r="F147" s="84"/>
      <c r="G147" s="145"/>
      <c r="H147" s="74"/>
    </row>
    <row r="148" spans="1:8">
      <c r="A148" s="74"/>
      <c r="B148" s="74"/>
      <c r="C148" s="74"/>
      <c r="D148" s="74"/>
      <c r="E148" s="74"/>
      <c r="F148" s="84"/>
      <c r="G148" s="145"/>
      <c r="H148" s="74"/>
    </row>
    <row r="149" spans="1:8">
      <c r="A149" s="74"/>
      <c r="B149" s="74"/>
      <c r="C149" s="74"/>
      <c r="D149" s="74"/>
      <c r="E149" s="74"/>
      <c r="F149" s="84"/>
      <c r="G149" s="145"/>
      <c r="H149" s="74"/>
    </row>
    <row r="150" spans="1:8">
      <c r="A150" s="74"/>
      <c r="B150" s="74"/>
      <c r="C150" s="74"/>
      <c r="D150" s="74"/>
      <c r="E150" s="74"/>
      <c r="F150" s="84"/>
      <c r="G150" s="145"/>
      <c r="H150" s="74"/>
    </row>
    <row r="151" spans="1:8">
      <c r="A151" s="74"/>
      <c r="B151" s="74"/>
      <c r="C151" s="74"/>
      <c r="D151" s="74"/>
      <c r="E151" s="74"/>
      <c r="F151" s="84"/>
      <c r="G151" s="145"/>
      <c r="H151" s="74"/>
    </row>
    <row r="152" spans="1:8">
      <c r="A152" s="74"/>
      <c r="B152" s="74"/>
      <c r="C152" s="74"/>
      <c r="D152" s="74"/>
      <c r="E152" s="74"/>
      <c r="F152" s="84"/>
      <c r="G152" s="145"/>
      <c r="H152" s="74"/>
    </row>
    <row r="153" spans="1:8">
      <c r="A153" s="74"/>
      <c r="B153" s="74"/>
      <c r="C153" s="74"/>
      <c r="D153" s="74"/>
      <c r="E153" s="74"/>
      <c r="F153" s="84"/>
      <c r="G153" s="145"/>
      <c r="H153" s="74"/>
    </row>
    <row r="154" spans="1:8">
      <c r="A154" s="74"/>
      <c r="B154" s="74"/>
      <c r="C154" s="74"/>
      <c r="D154" s="74"/>
      <c r="E154" s="74"/>
      <c r="F154" s="84"/>
      <c r="G154" s="145"/>
      <c r="H154" s="74"/>
    </row>
    <row r="155" spans="1:8">
      <c r="A155" s="74"/>
      <c r="B155" s="74"/>
      <c r="C155" s="74"/>
      <c r="D155" s="74"/>
      <c r="E155" s="74"/>
      <c r="F155" s="84"/>
      <c r="G155" s="145"/>
      <c r="H155" s="74"/>
    </row>
    <row r="156" spans="1:8">
      <c r="A156" s="74"/>
      <c r="B156" s="74"/>
      <c r="C156" s="74"/>
      <c r="D156" s="74"/>
      <c r="E156" s="74"/>
      <c r="F156" s="84"/>
      <c r="G156" s="145"/>
      <c r="H156" s="74"/>
    </row>
    <row r="157" spans="1:8">
      <c r="A157" s="74"/>
      <c r="B157" s="74"/>
      <c r="C157" s="74"/>
      <c r="D157" s="74"/>
      <c r="E157" s="74"/>
      <c r="F157" s="84"/>
      <c r="G157" s="145"/>
      <c r="H157" s="74"/>
    </row>
    <row r="158" spans="1:8">
      <c r="A158" s="74"/>
      <c r="B158" s="74"/>
      <c r="C158" s="74"/>
      <c r="D158" s="74"/>
      <c r="E158" s="74"/>
      <c r="F158" s="84"/>
      <c r="G158" s="145"/>
      <c r="H158" s="74"/>
    </row>
    <row r="159" spans="1:8">
      <c r="A159" s="74"/>
      <c r="B159" s="74"/>
      <c r="C159" s="74"/>
      <c r="D159" s="74"/>
      <c r="E159" s="74"/>
      <c r="F159" s="84"/>
      <c r="G159" s="145"/>
      <c r="H159" s="74"/>
    </row>
    <row r="160" spans="1:8">
      <c r="A160" s="74"/>
      <c r="B160" s="74"/>
      <c r="C160" s="74"/>
      <c r="D160" s="74"/>
      <c r="E160" s="74"/>
      <c r="F160" s="84"/>
      <c r="G160" s="145"/>
      <c r="H160" s="74"/>
    </row>
    <row r="161" spans="1:8">
      <c r="A161" s="74"/>
      <c r="B161" s="74"/>
      <c r="C161" s="74"/>
      <c r="D161" s="74"/>
      <c r="E161" s="74"/>
      <c r="F161" s="84"/>
      <c r="G161" s="145"/>
      <c r="H161" s="74"/>
    </row>
    <row r="162" spans="1:8">
      <c r="A162" s="74"/>
      <c r="B162" s="74"/>
      <c r="C162" s="74"/>
      <c r="D162" s="74"/>
      <c r="E162" s="74"/>
      <c r="F162" s="84"/>
      <c r="G162" s="145"/>
      <c r="H162" s="74"/>
    </row>
    <row r="163" spans="1:8">
      <c r="A163" s="74"/>
      <c r="B163" s="74"/>
      <c r="C163" s="74"/>
      <c r="D163" s="74"/>
      <c r="E163" s="74"/>
      <c r="F163" s="84"/>
      <c r="G163" s="145"/>
      <c r="H163" s="74"/>
    </row>
    <row r="164" spans="1:8">
      <c r="A164" s="74"/>
      <c r="B164" s="74"/>
      <c r="C164" s="74"/>
      <c r="D164" s="74"/>
      <c r="E164" s="74"/>
      <c r="F164" s="84"/>
      <c r="G164" s="145"/>
      <c r="H164" s="74"/>
    </row>
    <row r="165" spans="1:8">
      <c r="A165" s="74"/>
      <c r="B165" s="74"/>
      <c r="C165" s="74"/>
      <c r="D165" s="74"/>
      <c r="E165" s="74"/>
      <c r="F165" s="84"/>
      <c r="G165" s="145"/>
      <c r="H165" s="74"/>
    </row>
    <row r="166" spans="1:8">
      <c r="A166" s="74"/>
      <c r="B166" s="74"/>
      <c r="C166" s="74"/>
      <c r="D166" s="74"/>
      <c r="E166" s="74"/>
      <c r="F166" s="84"/>
      <c r="G166" s="145"/>
      <c r="H166" s="74"/>
    </row>
    <row r="167" spans="1:8">
      <c r="A167" s="74"/>
      <c r="B167" s="74"/>
      <c r="C167" s="74"/>
      <c r="D167" s="74"/>
      <c r="E167" s="74"/>
      <c r="F167" s="84"/>
      <c r="G167" s="145"/>
      <c r="H167" s="74"/>
    </row>
    <row r="168" spans="1:8">
      <c r="A168" s="74"/>
      <c r="B168" s="74"/>
      <c r="C168" s="74"/>
      <c r="D168" s="74"/>
      <c r="E168" s="74"/>
      <c r="F168" s="84"/>
      <c r="G168" s="145"/>
      <c r="H168" s="74"/>
    </row>
    <row r="169" spans="1:8">
      <c r="A169" s="74"/>
      <c r="B169" s="74"/>
      <c r="C169" s="74"/>
      <c r="D169" s="74"/>
      <c r="E169" s="74"/>
      <c r="F169" s="84"/>
      <c r="G169" s="145"/>
      <c r="H169" s="74"/>
    </row>
    <row r="170" spans="1:8">
      <c r="A170" s="74"/>
      <c r="B170" s="74"/>
      <c r="C170" s="74"/>
      <c r="D170" s="74"/>
      <c r="E170" s="74"/>
      <c r="F170" s="84"/>
      <c r="G170" s="145"/>
      <c r="H170" s="74"/>
    </row>
    <row r="171" spans="1:8">
      <c r="A171" s="74"/>
      <c r="B171" s="74"/>
      <c r="C171" s="74"/>
      <c r="D171" s="74"/>
      <c r="E171" s="74"/>
      <c r="F171" s="84"/>
      <c r="G171" s="145"/>
      <c r="H171" s="74"/>
    </row>
    <row r="172" spans="1:8">
      <c r="A172" s="74"/>
      <c r="B172" s="74"/>
      <c r="C172" s="74"/>
      <c r="D172" s="74"/>
      <c r="E172" s="74"/>
      <c r="F172" s="84"/>
      <c r="G172" s="145"/>
      <c r="H172" s="74"/>
    </row>
    <row r="173" spans="1:8">
      <c r="A173" s="74"/>
      <c r="B173" s="74"/>
      <c r="C173" s="74"/>
      <c r="D173" s="74"/>
      <c r="E173" s="74"/>
      <c r="F173" s="84"/>
      <c r="G173" s="145"/>
      <c r="H173" s="74"/>
    </row>
    <row r="174" spans="1:8">
      <c r="A174" s="74"/>
      <c r="B174" s="74"/>
      <c r="C174" s="74"/>
      <c r="D174" s="74"/>
      <c r="E174" s="74"/>
      <c r="F174" s="84"/>
      <c r="G174" s="145"/>
      <c r="H174" s="74"/>
    </row>
    <row r="175" spans="1:8">
      <c r="A175" s="74"/>
      <c r="B175" s="74"/>
      <c r="C175" s="74"/>
      <c r="D175" s="74"/>
      <c r="E175" s="74"/>
      <c r="F175" s="84"/>
      <c r="G175" s="145"/>
      <c r="H175" s="74"/>
    </row>
    <row r="176" spans="1:8">
      <c r="A176" s="74"/>
      <c r="B176" s="74"/>
      <c r="C176" s="74"/>
      <c r="D176" s="74"/>
      <c r="E176" s="74"/>
      <c r="F176" s="84"/>
      <c r="G176" s="145"/>
      <c r="H176" s="74"/>
    </row>
    <row r="177" spans="1:8">
      <c r="A177" s="74"/>
      <c r="B177" s="74"/>
      <c r="C177" s="74"/>
      <c r="D177" s="74"/>
      <c r="E177" s="74"/>
      <c r="F177" s="84"/>
      <c r="G177" s="145"/>
      <c r="H177" s="74"/>
    </row>
    <row r="178" spans="1:8">
      <c r="A178" s="74"/>
      <c r="B178" s="74"/>
      <c r="C178" s="74"/>
      <c r="D178" s="74"/>
      <c r="E178" s="74"/>
      <c r="F178" s="84"/>
      <c r="G178" s="145"/>
      <c r="H178" s="74"/>
    </row>
    <row r="179" spans="1:8">
      <c r="A179" s="74"/>
      <c r="B179" s="74"/>
      <c r="C179" s="74"/>
      <c r="D179" s="74"/>
      <c r="E179" s="74"/>
      <c r="F179" s="84"/>
      <c r="G179" s="145"/>
      <c r="H179" s="74"/>
    </row>
    <row r="180" spans="1:8">
      <c r="A180" s="74"/>
      <c r="B180" s="74"/>
      <c r="C180" s="74"/>
      <c r="D180" s="74"/>
      <c r="E180" s="74"/>
      <c r="F180" s="84"/>
      <c r="G180" s="145"/>
      <c r="H180" s="74"/>
    </row>
    <row r="181" spans="1:8">
      <c r="A181" s="74"/>
      <c r="B181" s="74"/>
      <c r="C181" s="74"/>
      <c r="D181" s="74"/>
      <c r="E181" s="74"/>
      <c r="F181" s="84"/>
      <c r="G181" s="145"/>
      <c r="H181" s="74"/>
    </row>
    <row r="182" spans="1:8">
      <c r="A182" s="74"/>
      <c r="B182" s="74"/>
      <c r="C182" s="74"/>
      <c r="D182" s="74"/>
      <c r="E182" s="74"/>
      <c r="F182" s="84"/>
      <c r="G182" s="145"/>
      <c r="H182" s="74"/>
    </row>
    <row r="183" spans="1:8">
      <c r="A183" s="74"/>
      <c r="B183" s="74"/>
      <c r="C183" s="74"/>
      <c r="D183" s="74"/>
      <c r="E183" s="74"/>
      <c r="F183" s="84"/>
      <c r="G183" s="145"/>
      <c r="H183" s="74"/>
    </row>
    <row r="184" spans="1:8">
      <c r="A184" s="74"/>
      <c r="B184" s="74"/>
      <c r="C184" s="74"/>
      <c r="D184" s="74"/>
      <c r="E184" s="74"/>
      <c r="F184" s="84"/>
      <c r="G184" s="145"/>
      <c r="H184" s="74"/>
    </row>
    <row r="185" spans="1:8">
      <c r="A185" s="74"/>
      <c r="B185" s="74"/>
      <c r="C185" s="74"/>
      <c r="D185" s="74"/>
      <c r="E185" s="74"/>
      <c r="F185" s="84"/>
      <c r="G185" s="145"/>
      <c r="H185" s="74"/>
    </row>
    <row r="186" spans="1:8">
      <c r="A186" s="74"/>
      <c r="B186" s="74"/>
      <c r="C186" s="74"/>
      <c r="D186" s="74"/>
      <c r="E186" s="74"/>
      <c r="F186" s="84"/>
      <c r="G186" s="145"/>
      <c r="H186" s="74"/>
    </row>
    <row r="187" spans="1:8">
      <c r="A187" s="74"/>
      <c r="B187" s="74"/>
      <c r="C187" s="74"/>
      <c r="D187" s="74"/>
      <c r="E187" s="74"/>
      <c r="F187" s="84"/>
      <c r="G187" s="145"/>
      <c r="H187" s="74"/>
    </row>
    <row r="188" spans="1:8">
      <c r="A188" s="74"/>
      <c r="B188" s="74"/>
      <c r="C188" s="74"/>
      <c r="D188" s="74"/>
      <c r="E188" s="74"/>
      <c r="F188" s="84"/>
      <c r="G188" s="145"/>
      <c r="H188" s="74"/>
    </row>
    <row r="189" spans="1:8">
      <c r="A189" s="74"/>
      <c r="B189" s="74"/>
      <c r="C189" s="74"/>
      <c r="D189" s="74"/>
      <c r="E189" s="74"/>
      <c r="F189" s="84"/>
      <c r="G189" s="145"/>
      <c r="H189" s="74"/>
    </row>
    <row r="190" spans="1:8">
      <c r="A190" s="74"/>
      <c r="B190" s="74"/>
      <c r="C190" s="74"/>
      <c r="D190" s="74"/>
      <c r="E190" s="74"/>
      <c r="F190" s="84"/>
      <c r="G190" s="145"/>
      <c r="H190" s="74"/>
    </row>
    <row r="191" spans="1:8">
      <c r="A191" s="74"/>
      <c r="B191" s="74"/>
      <c r="C191" s="74"/>
      <c r="D191" s="74"/>
      <c r="E191" s="74"/>
      <c r="F191" s="84"/>
      <c r="G191" s="145"/>
      <c r="H191" s="74"/>
    </row>
    <row r="192" spans="1:8">
      <c r="A192" s="74"/>
      <c r="B192" s="74"/>
      <c r="C192" s="74"/>
      <c r="D192" s="74"/>
      <c r="E192" s="74"/>
      <c r="F192" s="84"/>
      <c r="G192" s="145"/>
      <c r="H192" s="74"/>
    </row>
    <row r="193" spans="1:8">
      <c r="A193" s="74"/>
      <c r="B193" s="74"/>
      <c r="C193" s="74"/>
      <c r="D193" s="74"/>
      <c r="E193" s="74"/>
      <c r="F193" s="84"/>
      <c r="G193" s="145"/>
      <c r="H193" s="74"/>
    </row>
    <row r="194" spans="1:8">
      <c r="A194" s="74"/>
      <c r="B194" s="74"/>
      <c r="C194" s="74"/>
      <c r="D194" s="74"/>
      <c r="E194" s="74"/>
      <c r="F194" s="84"/>
      <c r="G194" s="145"/>
      <c r="H194" s="74"/>
    </row>
    <row r="195" spans="1:8">
      <c r="A195" s="74"/>
      <c r="B195" s="74"/>
      <c r="C195" s="74"/>
      <c r="D195" s="74"/>
      <c r="E195" s="74"/>
      <c r="F195" s="84"/>
      <c r="G195" s="145"/>
      <c r="H195" s="74"/>
    </row>
    <row r="196" spans="1:8">
      <c r="A196" s="74"/>
      <c r="B196" s="74"/>
      <c r="C196" s="74"/>
      <c r="D196" s="74"/>
      <c r="E196" s="74"/>
      <c r="F196" s="84"/>
      <c r="G196" s="145"/>
      <c r="H196" s="74"/>
    </row>
    <row r="197" spans="1:8">
      <c r="A197" s="74"/>
      <c r="B197" s="74"/>
      <c r="C197" s="74"/>
      <c r="D197" s="74"/>
      <c r="E197" s="74"/>
      <c r="F197" s="84"/>
      <c r="G197" s="145"/>
      <c r="H197" s="74"/>
    </row>
    <row r="198" spans="1:8">
      <c r="A198" s="74"/>
      <c r="B198" s="74"/>
      <c r="C198" s="74"/>
      <c r="D198" s="74"/>
      <c r="E198" s="74"/>
      <c r="F198" s="84"/>
      <c r="G198" s="145"/>
      <c r="H198" s="74"/>
    </row>
    <row r="199" spans="1:8">
      <c r="A199" s="74"/>
      <c r="B199" s="74"/>
      <c r="C199" s="74"/>
      <c r="D199" s="74"/>
      <c r="E199" s="74"/>
      <c r="F199" s="84"/>
      <c r="G199" s="145"/>
      <c r="H199" s="74"/>
    </row>
    <row r="200" spans="1:8">
      <c r="A200" s="74"/>
      <c r="B200" s="74"/>
      <c r="C200" s="74"/>
      <c r="D200" s="74"/>
      <c r="E200" s="74"/>
      <c r="F200" s="84"/>
      <c r="G200" s="145"/>
      <c r="H200" s="74"/>
    </row>
    <row r="201" spans="1:8">
      <c r="A201" s="74"/>
      <c r="B201" s="74"/>
      <c r="C201" s="74"/>
      <c r="D201" s="74"/>
      <c r="E201" s="74"/>
      <c r="F201" s="84"/>
      <c r="G201" s="145"/>
      <c r="H201" s="74"/>
    </row>
    <row r="202" spans="1:8">
      <c r="A202" s="74"/>
      <c r="B202" s="74"/>
      <c r="C202" s="74"/>
      <c r="D202" s="74"/>
      <c r="E202" s="74"/>
      <c r="F202" s="84"/>
      <c r="G202" s="145"/>
      <c r="H202" s="74"/>
    </row>
    <row r="203" spans="1:8">
      <c r="A203" s="74"/>
      <c r="B203" s="74"/>
      <c r="C203" s="74"/>
      <c r="D203" s="74"/>
      <c r="E203" s="74"/>
      <c r="F203" s="84"/>
      <c r="G203" s="145"/>
      <c r="H203" s="74"/>
    </row>
    <row r="204" spans="1:8">
      <c r="A204" s="74"/>
      <c r="B204" s="74"/>
      <c r="C204" s="74"/>
      <c r="D204" s="74"/>
      <c r="E204" s="74"/>
      <c r="F204" s="84"/>
      <c r="G204" s="145"/>
      <c r="H204" s="74"/>
    </row>
    <row r="205" spans="1:8">
      <c r="A205" s="74"/>
      <c r="B205" s="74"/>
      <c r="C205" s="74"/>
      <c r="D205" s="74"/>
      <c r="E205" s="74"/>
      <c r="F205" s="84"/>
      <c r="G205" s="145"/>
      <c r="H205" s="74"/>
    </row>
    <row r="206" spans="1:8">
      <c r="A206" s="74"/>
      <c r="B206" s="74"/>
      <c r="C206" s="74"/>
      <c r="D206" s="74"/>
      <c r="E206" s="74"/>
      <c r="F206" s="84"/>
      <c r="G206" s="145"/>
      <c r="H206" s="74"/>
    </row>
    <row r="207" spans="1:8">
      <c r="A207" s="74"/>
      <c r="B207" s="74"/>
      <c r="C207" s="74"/>
      <c r="D207" s="74"/>
      <c r="E207" s="74"/>
      <c r="F207" s="84"/>
      <c r="G207" s="145"/>
      <c r="H207" s="74"/>
    </row>
    <row r="208" spans="1:8">
      <c r="A208" s="74"/>
      <c r="B208" s="74"/>
      <c r="C208" s="74"/>
      <c r="D208" s="74"/>
      <c r="E208" s="74"/>
      <c r="F208" s="84"/>
      <c r="G208" s="145"/>
      <c r="H208" s="74"/>
    </row>
    <row r="209" spans="1:8">
      <c r="A209" s="74"/>
      <c r="B209" s="74"/>
      <c r="C209" s="74"/>
      <c r="D209" s="74"/>
      <c r="E209" s="74"/>
      <c r="F209" s="84"/>
      <c r="G209" s="145"/>
      <c r="H209" s="74"/>
    </row>
    <row r="210" spans="1:8">
      <c r="A210" s="74"/>
      <c r="B210" s="74"/>
      <c r="C210" s="74"/>
      <c r="D210" s="74"/>
      <c r="E210" s="74"/>
      <c r="F210" s="84"/>
      <c r="G210" s="145"/>
      <c r="H210" s="74"/>
    </row>
    <row r="211" spans="1:8">
      <c r="A211" s="74"/>
      <c r="B211" s="74"/>
      <c r="C211" s="74"/>
      <c r="D211" s="74"/>
      <c r="E211" s="74"/>
      <c r="F211" s="84"/>
      <c r="G211" s="145"/>
      <c r="H211" s="74"/>
    </row>
    <row r="212" spans="1:8">
      <c r="A212" s="74"/>
      <c r="B212" s="74"/>
      <c r="C212" s="74"/>
      <c r="D212" s="74"/>
      <c r="E212" s="74"/>
      <c r="F212" s="84"/>
      <c r="G212" s="145"/>
      <c r="H212" s="74"/>
    </row>
    <row r="213" spans="1:8">
      <c r="A213" s="74"/>
      <c r="B213" s="74"/>
      <c r="C213" s="74"/>
      <c r="D213" s="74"/>
      <c r="E213" s="74"/>
      <c r="F213" s="84"/>
      <c r="G213" s="145"/>
      <c r="H213" s="74"/>
    </row>
    <row r="214" spans="1:8">
      <c r="A214" s="74"/>
      <c r="B214" s="74"/>
      <c r="C214" s="74"/>
      <c r="D214" s="74"/>
      <c r="E214" s="74"/>
      <c r="F214" s="84"/>
      <c r="G214" s="145"/>
      <c r="H214" s="74"/>
    </row>
    <row r="215" spans="1:8">
      <c r="A215" s="74"/>
      <c r="B215" s="74"/>
      <c r="C215" s="74"/>
      <c r="D215" s="74"/>
      <c r="E215" s="74"/>
      <c r="F215" s="84"/>
      <c r="G215" s="145"/>
      <c r="H215" s="74"/>
    </row>
    <row r="216" spans="1:8">
      <c r="A216" s="74"/>
      <c r="B216" s="74"/>
      <c r="C216" s="74"/>
      <c r="D216" s="74"/>
      <c r="E216" s="74"/>
      <c r="F216" s="84"/>
      <c r="G216" s="145"/>
      <c r="H216" s="74"/>
    </row>
    <row r="217" spans="1:8">
      <c r="A217" s="74"/>
      <c r="B217" s="74"/>
      <c r="C217" s="74"/>
      <c r="D217" s="74"/>
      <c r="E217" s="74"/>
      <c r="F217" s="84"/>
      <c r="G217" s="145"/>
      <c r="H217" s="74"/>
    </row>
    <row r="218" spans="1:8">
      <c r="A218" s="74"/>
      <c r="B218" s="74"/>
      <c r="C218" s="74"/>
      <c r="D218" s="74"/>
      <c r="E218" s="74"/>
      <c r="F218" s="84"/>
      <c r="G218" s="145"/>
      <c r="H218" s="74"/>
    </row>
    <row r="219" spans="1:8">
      <c r="A219" s="74"/>
      <c r="B219" s="74"/>
      <c r="C219" s="74"/>
      <c r="D219" s="74"/>
      <c r="E219" s="74"/>
      <c r="F219" s="84"/>
      <c r="G219" s="145"/>
      <c r="H219" s="74"/>
    </row>
    <row r="220" spans="1:8">
      <c r="A220" s="74"/>
      <c r="B220" s="74"/>
      <c r="C220" s="74"/>
      <c r="D220" s="74"/>
      <c r="E220" s="74"/>
      <c r="F220" s="84"/>
      <c r="G220" s="145"/>
      <c r="H220" s="74"/>
    </row>
    <row r="221" spans="1:8">
      <c r="A221" s="74"/>
      <c r="B221" s="74"/>
      <c r="C221" s="74"/>
      <c r="D221" s="74"/>
      <c r="E221" s="74"/>
      <c r="F221" s="84"/>
      <c r="G221" s="145"/>
      <c r="H221" s="74"/>
    </row>
    <row r="222" spans="1:8">
      <c r="A222" s="74"/>
      <c r="B222" s="74"/>
      <c r="C222" s="74"/>
      <c r="D222" s="74"/>
      <c r="E222" s="74"/>
      <c r="F222" s="84"/>
      <c r="G222" s="145"/>
      <c r="H222" s="74"/>
    </row>
    <row r="223" spans="1:8">
      <c r="A223" s="74"/>
      <c r="B223" s="74"/>
      <c r="C223" s="74"/>
      <c r="D223" s="74"/>
      <c r="E223" s="74"/>
      <c r="F223" s="84"/>
      <c r="G223" s="145"/>
      <c r="H223" s="74"/>
    </row>
    <row r="224" spans="1:8">
      <c r="A224" s="74"/>
      <c r="B224" s="74"/>
      <c r="C224" s="74"/>
      <c r="D224" s="74"/>
      <c r="E224" s="74"/>
      <c r="F224" s="84"/>
      <c r="G224" s="145"/>
      <c r="H224" s="74"/>
    </row>
    <row r="225" spans="1:8">
      <c r="A225" s="74"/>
      <c r="B225" s="74"/>
      <c r="C225" s="74"/>
      <c r="D225" s="74"/>
      <c r="E225" s="74"/>
      <c r="F225" s="84"/>
      <c r="G225" s="145"/>
      <c r="H225" s="74"/>
    </row>
    <row r="226" spans="1:8">
      <c r="A226" s="74"/>
      <c r="B226" s="74"/>
      <c r="C226" s="74"/>
      <c r="D226" s="74"/>
      <c r="E226" s="74"/>
      <c r="F226" s="84"/>
      <c r="G226" s="145"/>
      <c r="H226" s="74"/>
    </row>
    <row r="227" spans="1:8">
      <c r="A227" s="74"/>
      <c r="B227" s="74"/>
      <c r="C227" s="74"/>
      <c r="D227" s="74"/>
      <c r="E227" s="74"/>
      <c r="F227" s="84"/>
      <c r="G227" s="145"/>
      <c r="H227" s="74"/>
    </row>
    <row r="228" spans="1:8">
      <c r="A228" s="74"/>
      <c r="B228" s="74"/>
      <c r="C228" s="74"/>
      <c r="D228" s="74"/>
      <c r="E228" s="74"/>
      <c r="F228" s="84"/>
      <c r="G228" s="145"/>
      <c r="H228" s="74"/>
    </row>
    <row r="229" spans="1:8">
      <c r="A229" s="74"/>
      <c r="B229" s="74"/>
      <c r="C229" s="74"/>
      <c r="D229" s="74"/>
      <c r="E229" s="74"/>
      <c r="F229" s="84"/>
      <c r="G229" s="145"/>
      <c r="H229" s="74"/>
    </row>
    <row r="230" spans="1:8">
      <c r="A230" s="74"/>
      <c r="B230" s="74"/>
      <c r="C230" s="74"/>
      <c r="D230" s="74"/>
      <c r="E230" s="74"/>
      <c r="F230" s="84"/>
      <c r="G230" s="145"/>
      <c r="H230" s="74"/>
    </row>
  </sheetData>
  <mergeCells count="66">
    <mergeCell ref="D25:E25"/>
    <mergeCell ref="E29:E31"/>
    <mergeCell ref="E58:E59"/>
    <mergeCell ref="E62:E63"/>
    <mergeCell ref="D40:D42"/>
    <mergeCell ref="D43:D47"/>
    <mergeCell ref="E36:E37"/>
    <mergeCell ref="E27:E28"/>
    <mergeCell ref="D27:D28"/>
    <mergeCell ref="D29:D31"/>
    <mergeCell ref="D32:E32"/>
    <mergeCell ref="B4:C4"/>
    <mergeCell ref="D4:F4"/>
    <mergeCell ref="D7:D8"/>
    <mergeCell ref="D17:D19"/>
    <mergeCell ref="B17:B24"/>
    <mergeCell ref="C22:C24"/>
    <mergeCell ref="D22:D24"/>
    <mergeCell ref="C20:C21"/>
    <mergeCell ref="D20:D21"/>
    <mergeCell ref="E9:E10"/>
    <mergeCell ref="E11:E12"/>
    <mergeCell ref="D9:D12"/>
    <mergeCell ref="D14:D15"/>
    <mergeCell ref="D16:E16"/>
    <mergeCell ref="A1:H1"/>
    <mergeCell ref="B2:C2"/>
    <mergeCell ref="D2:H2"/>
    <mergeCell ref="B3:C3"/>
    <mergeCell ref="D3:H3"/>
    <mergeCell ref="A17:A29"/>
    <mergeCell ref="B5:C5"/>
    <mergeCell ref="A6:A15"/>
    <mergeCell ref="B6:B15"/>
    <mergeCell ref="C17:C19"/>
    <mergeCell ref="C14:C15"/>
    <mergeCell ref="C29:C31"/>
    <mergeCell ref="B25:C25"/>
    <mergeCell ref="B16:C16"/>
    <mergeCell ref="C7:C8"/>
    <mergeCell ref="C9:C12"/>
    <mergeCell ref="B26:B31"/>
    <mergeCell ref="C27:C28"/>
    <mergeCell ref="B32:C32"/>
    <mergeCell ref="C53:C57"/>
    <mergeCell ref="B50:H50"/>
    <mergeCell ref="B52:C52"/>
    <mergeCell ref="D33:D35"/>
    <mergeCell ref="B65:C65"/>
    <mergeCell ref="D65:E65"/>
    <mergeCell ref="B48:C48"/>
    <mergeCell ref="D48:E48"/>
    <mergeCell ref="B64:C64"/>
    <mergeCell ref="D51:F51"/>
    <mergeCell ref="C58:C63"/>
    <mergeCell ref="D55:D57"/>
    <mergeCell ref="A33:A40"/>
    <mergeCell ref="D64:E64"/>
    <mergeCell ref="C40:C47"/>
    <mergeCell ref="D53:D54"/>
    <mergeCell ref="E55:E57"/>
    <mergeCell ref="B53:B63"/>
    <mergeCell ref="B33:B47"/>
    <mergeCell ref="C36:C39"/>
    <mergeCell ref="D36:D39"/>
    <mergeCell ref="C33:C35"/>
  </mergeCells>
  <phoneticPr fontId="3" type="noConversion"/>
  <conditionalFormatting sqref="H16 H25 H32 H48:H49 H51">
    <cfRule type="cellIs" dxfId="7" priority="10" stopIfTrue="1" operator="equal">
      <formula>"Acquis"</formula>
    </cfRule>
    <cfRule type="cellIs" dxfId="6" priority="11" stopIfTrue="1" operator="equal">
      <formula>"En cours"</formula>
    </cfRule>
  </conditionalFormatting>
  <conditionalFormatting sqref="K29:K31">
    <cfRule type="cellIs" dxfId="5" priority="12" stopIfTrue="1" operator="equal">
      <formula>"Acquis"</formula>
    </cfRule>
    <cfRule type="cellIs" dxfId="4" priority="13" stopIfTrue="1" operator="equal">
      <formula>"En cours"</formula>
    </cfRule>
    <cfRule type="cellIs" dxfId="3" priority="14" stopIfTrue="1" operator="equal">
      <formula>"Absent"</formula>
    </cfRule>
  </conditionalFormatting>
  <conditionalFormatting sqref="H6:H15 H17:H49 H51 H53:H63">
    <cfRule type="cellIs" dxfId="2" priority="15" stopIfTrue="1" operator="equal">
      <formula>"Acquis"</formula>
    </cfRule>
    <cfRule type="cellIs" dxfId="1" priority="16" stopIfTrue="1" operator="equal">
      <formula>"En cours"</formula>
    </cfRule>
    <cfRule type="cellIs" dxfId="0" priority="17" stopIfTrue="1" operator="equal">
      <formula>"Absent"</formula>
    </cfRule>
  </conditionalFormatting>
  <dataValidations count="1">
    <dataValidation type="list" errorStyle="warning" allowBlank="1" showErrorMessage="1" errorTitle="Attention" error="Ce nom ne fait pas partie de la liste" sqref="D4">
      <formula1>$B$68:$B$102</formula1>
      <formula2>0</formula2>
    </dataValidation>
  </dataValidations>
  <pageMargins left="0.35416666666666669" right="0.35416666666666669" top="0.35416666666666669" bottom="0.39374999999999999" header="0.51180555555555562" footer="0.51180555555555562"/>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2:M4"/>
  <sheetViews>
    <sheetView workbookViewId="0">
      <selection activeCell="H26" sqref="H26"/>
    </sheetView>
  </sheetViews>
  <sheetFormatPr baseColWidth="10" defaultRowHeight="12.75"/>
  <cols>
    <col min="1" max="1" width="17.5703125" customWidth="1"/>
    <col min="11" max="11" width="11.42578125" customWidth="1"/>
    <col min="12" max="12" width="7.28515625" customWidth="1"/>
    <col min="13" max="13" width="4.7109375" customWidth="1"/>
  </cols>
  <sheetData>
    <row r="2" spans="1:13">
      <c r="A2" s="211" t="s">
        <v>215</v>
      </c>
      <c r="B2" s="212" t="s">
        <v>216</v>
      </c>
      <c r="C2" s="212" t="s">
        <v>217</v>
      </c>
      <c r="D2" s="212" t="s">
        <v>218</v>
      </c>
      <c r="E2" s="212" t="s">
        <v>219</v>
      </c>
      <c r="F2" s="212" t="s">
        <v>220</v>
      </c>
      <c r="G2" s="212" t="s">
        <v>221</v>
      </c>
      <c r="H2" s="212" t="s">
        <v>222</v>
      </c>
      <c r="I2" s="212" t="s">
        <v>223</v>
      </c>
      <c r="J2" s="212" t="s">
        <v>224</v>
      </c>
      <c r="K2" s="212" t="s">
        <v>225</v>
      </c>
      <c r="L2" s="213" t="s">
        <v>226</v>
      </c>
      <c r="M2" s="213" t="s">
        <v>227</v>
      </c>
    </row>
    <row r="3" spans="1:13">
      <c r="A3" s="214" t="s">
        <v>228</v>
      </c>
      <c r="B3" s="212">
        <f>COUNTIF('FRA-CM2'!BD6:BD40,"&lt;10%")</f>
        <v>0</v>
      </c>
      <c r="C3" s="212">
        <f>COUNTIFS('FRA-CM2'!$BD$6:$BD$40,"&gt;=10%",'FRA-CM2'!$BD$6:$BD$40,"&lt;20%")</f>
        <v>0</v>
      </c>
      <c r="D3" s="212">
        <f>COUNTIFS('FRA-CM2'!$BD$6:$BD$40,"&gt;=20%",'FRA-CM2'!$BD$6:$BD$40,"&lt;30%")</f>
        <v>0</v>
      </c>
      <c r="E3" s="212">
        <f>COUNTIFS('FRA-CM2'!$BD$6:$BD$40,"&gt;=30%",'FRA-CM2'!$BD$6:$BD$40,"&lt;40%")</f>
        <v>0</v>
      </c>
      <c r="F3" s="212">
        <f>COUNTIFS('FRA-CM2'!$BD$6:$BD$40,"&gt;=40%",'FRA-CM2'!$BD$6:$BD$40,"&lt;50%")</f>
        <v>0</v>
      </c>
      <c r="G3" s="212">
        <f>COUNTIFS('FRA-CM2'!$BD$6:$BD$40,"&gt;=50%",'FRA-CM2'!$BD$6:$BD$40,"&lt;60%")</f>
        <v>0</v>
      </c>
      <c r="H3" s="212">
        <f>COUNTIFS('FRA-CM2'!$BD$6:$BD$40,"&gt;=60%",'FRA-CM2'!$BD$6:$BD$40,"&lt;70%")</f>
        <v>0</v>
      </c>
      <c r="I3" s="212">
        <f>COUNTIFS('FRA-CM2'!$BD$6:$BD$40,"&gt;=70%",'FRA-CM2'!$BD$6:$BD$40,"&lt;80%")</f>
        <v>0</v>
      </c>
      <c r="J3" s="212">
        <f>COUNTIFS('FRA-CM2'!$BD$6:$BD$40,"&gt;=80%",'FRA-CM2'!$BD$6:$BD$40,"&lt;90%")</f>
        <v>0</v>
      </c>
      <c r="K3" s="212">
        <f>COUNTIF('FRA-CM2'!$BD$6:$BD$40,"&gt;=90%")</f>
        <v>0</v>
      </c>
      <c r="L3" s="213">
        <f>SUM(B3:K3)</f>
        <v>0</v>
      </c>
      <c r="M3" s="215">
        <f>'FRA-CM2'!B41-L3</f>
        <v>0</v>
      </c>
    </row>
    <row r="4" spans="1:13">
      <c r="L4" s="21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Introduction</vt:lpstr>
      <vt:lpstr>FRA-CM2</vt:lpstr>
      <vt:lpstr>Profil classe</vt:lpstr>
      <vt:lpstr>Profil élève</vt:lpstr>
      <vt:lpstr>Bilan élève FRA CM2</vt:lpstr>
      <vt:lpstr>Graphique</vt:lpstr>
      <vt:lpstr>codes</vt:lpstr>
      <vt:lpstr>'Profil élève'!Zone_d_impression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Tiri</dc:creator>
  <cp:lastModifiedBy>tiri</cp:lastModifiedBy>
  <cp:lastPrinted>2014-08-11T03:57:45Z</cp:lastPrinted>
  <dcterms:created xsi:type="dcterms:W3CDTF">2008-12-09T08:58:18Z</dcterms:created>
  <dcterms:modified xsi:type="dcterms:W3CDTF">2015-06-12T08:19:51Z</dcterms:modified>
</cp:coreProperties>
</file>